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I:\Projects and Stuff\Projects\EDV_Projekte\IHK_Leber\WebsiteDaten\IHK\Homepage 2020\Technik und Montage\FBH\"/>
    </mc:Choice>
  </mc:AlternateContent>
  <xr:revisionPtr revIDLastSave="0" documentId="8_{FB4CC935-F0D5-488E-B54D-74CA474558E2}" xr6:coauthVersionLast="45" xr6:coauthVersionMax="45" xr10:uidLastSave="{00000000-0000-0000-0000-000000000000}"/>
  <bookViews>
    <workbookView xWindow="-120" yWindow="-120" windowWidth="29040" windowHeight="15840"/>
  </bookViews>
  <sheets>
    <sheet name="Tabelle1" sheetId="22" r:id="rId1"/>
    <sheet name="Tabelle 2" sheetId="13" r:id="rId2"/>
    <sheet name="Tabelle 3" sheetId="33" r:id="rId3"/>
    <sheet name="Tabelle 4" sheetId="15" r:id="rId4"/>
    <sheet name="Tabelle 5" sheetId="16" r:id="rId5"/>
    <sheet name="Tabelle 6" sheetId="17" r:id="rId6"/>
    <sheet name="Tabelle 7" sheetId="34" r:id="rId7"/>
    <sheet name="Tabelle 8" sheetId="35" r:id="rId8"/>
    <sheet name="Tabelle 9" sheetId="12" r:id="rId9"/>
    <sheet name="Tabelle 10" sheetId="11" r:id="rId10"/>
    <sheet name="Tabelle11" sheetId="36" r:id="rId11"/>
  </sheets>
  <definedNames>
    <definedName name="_xlnm.Print_Area" localSheetId="9">'Tabelle 10'!$A$1:$N$34</definedName>
    <definedName name="_xlnm.Print_Area" localSheetId="1">'Tabelle 2'!$A$1:$R$32</definedName>
    <definedName name="_xlnm.Print_Area" localSheetId="2">'Tabelle 3'!$A$1:$O$50</definedName>
    <definedName name="_xlnm.Print_Area" localSheetId="3">'Tabelle 4'!$A$1:$O$55</definedName>
    <definedName name="_xlnm.Print_Area" localSheetId="4">'Tabelle 5'!$A$1:$O$55</definedName>
    <definedName name="_xlnm.Print_Area" localSheetId="5">'Tabelle 6'!$A$1:$O$55</definedName>
    <definedName name="_xlnm.Print_Area" localSheetId="6">'Tabelle 7'!$A$1:$K$38</definedName>
    <definedName name="_xlnm.Print_Area" localSheetId="7">'Tabelle 8'!$A$1:$K$38</definedName>
    <definedName name="_xlnm.Print_Area" localSheetId="8">'Tabelle 9'!$A$1:$O$37</definedName>
    <definedName name="_xlnm.Print_Area" localSheetId="0">Tabelle1!$A$1:$H$55</definedName>
    <definedName name="_xlnm.Print_Area" localSheetId="10">Tabelle11!$A$1:$G$49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1" l="1"/>
  <c r="H9" i="11"/>
  <c r="I9" i="11"/>
  <c r="J9" i="11"/>
  <c r="K9" i="11"/>
  <c r="L9" i="11"/>
  <c r="M9" i="11"/>
  <c r="N9" i="11"/>
  <c r="G10" i="11"/>
  <c r="H10" i="11"/>
  <c r="I10" i="11"/>
  <c r="J10" i="11"/>
  <c r="K10" i="11"/>
  <c r="L10" i="11"/>
  <c r="M10" i="11"/>
  <c r="N10" i="11"/>
  <c r="G11" i="11"/>
  <c r="H11" i="11"/>
  <c r="I11" i="11"/>
  <c r="J11" i="11"/>
  <c r="K11" i="11"/>
  <c r="L11" i="11"/>
  <c r="M11" i="11"/>
  <c r="N11" i="11"/>
  <c r="G12" i="11"/>
  <c r="H12" i="11"/>
  <c r="I12" i="11"/>
  <c r="J12" i="11"/>
  <c r="K12" i="11"/>
  <c r="L12" i="11"/>
  <c r="M12" i="11"/>
  <c r="N12" i="11"/>
  <c r="G13" i="11"/>
  <c r="H13" i="11"/>
  <c r="I13" i="11"/>
  <c r="J13" i="11"/>
  <c r="K13" i="11"/>
  <c r="L13" i="11"/>
  <c r="M13" i="11"/>
  <c r="N13" i="11"/>
  <c r="G14" i="11"/>
  <c r="H14" i="11"/>
  <c r="I14" i="11"/>
  <c r="J14" i="11"/>
  <c r="K14" i="11"/>
  <c r="L14" i="11"/>
  <c r="M14" i="11"/>
  <c r="N14" i="11"/>
  <c r="G15" i="11"/>
  <c r="H15" i="11"/>
  <c r="I15" i="11"/>
  <c r="J15" i="11"/>
  <c r="K15" i="11"/>
  <c r="L15" i="11"/>
  <c r="M15" i="11"/>
  <c r="N15" i="11"/>
  <c r="G16" i="11"/>
  <c r="H16" i="11"/>
  <c r="I16" i="11"/>
  <c r="J16" i="11"/>
  <c r="K16" i="11"/>
  <c r="L16" i="11"/>
  <c r="M16" i="11"/>
  <c r="N16" i="11"/>
  <c r="G17" i="11"/>
  <c r="H17" i="11"/>
  <c r="I17" i="11"/>
  <c r="J17" i="11"/>
  <c r="K17" i="11"/>
  <c r="L17" i="11"/>
  <c r="M17" i="11"/>
  <c r="N17" i="11"/>
  <c r="G18" i="11"/>
  <c r="H18" i="11"/>
  <c r="I18" i="11"/>
  <c r="J18" i="11"/>
  <c r="K18" i="11"/>
  <c r="L18" i="11"/>
  <c r="M18" i="11"/>
  <c r="N18" i="11"/>
  <c r="G19" i="11"/>
  <c r="H19" i="11"/>
  <c r="I19" i="11"/>
  <c r="J19" i="11"/>
  <c r="K19" i="11"/>
  <c r="L19" i="11"/>
  <c r="M19" i="11"/>
  <c r="N19" i="11"/>
  <c r="G20" i="11"/>
  <c r="H20" i="11"/>
  <c r="I20" i="11"/>
  <c r="J20" i="11"/>
  <c r="K20" i="11"/>
  <c r="L20" i="11"/>
  <c r="M20" i="11"/>
  <c r="N20" i="11"/>
  <c r="G21" i="11"/>
  <c r="H21" i="11"/>
  <c r="I21" i="11"/>
  <c r="J21" i="11"/>
  <c r="K21" i="11"/>
  <c r="L21" i="11"/>
  <c r="M21" i="11"/>
  <c r="N21" i="11"/>
  <c r="G22" i="11"/>
  <c r="H22" i="11"/>
  <c r="I22" i="11"/>
  <c r="J22" i="11"/>
  <c r="K22" i="11"/>
  <c r="L22" i="11"/>
  <c r="M22" i="11"/>
  <c r="N22" i="11"/>
  <c r="G23" i="11"/>
  <c r="H23" i="11"/>
  <c r="I23" i="11"/>
  <c r="J23" i="11"/>
  <c r="K23" i="11"/>
  <c r="L23" i="11"/>
  <c r="M23" i="11"/>
  <c r="N23" i="11"/>
  <c r="G24" i="11"/>
  <c r="H24" i="11"/>
  <c r="I24" i="11"/>
  <c r="J24" i="11"/>
  <c r="K24" i="11"/>
  <c r="L24" i="11"/>
  <c r="M24" i="11"/>
  <c r="N24" i="11"/>
  <c r="G25" i="11"/>
  <c r="H25" i="11"/>
  <c r="I25" i="11"/>
  <c r="J25" i="11"/>
  <c r="K25" i="11"/>
  <c r="L25" i="11"/>
  <c r="M25" i="11"/>
  <c r="N25" i="11"/>
  <c r="G26" i="11"/>
  <c r="H26" i="11"/>
  <c r="I26" i="11"/>
  <c r="J26" i="11"/>
  <c r="K26" i="11"/>
  <c r="L26" i="11"/>
  <c r="M26" i="11"/>
  <c r="N26" i="11"/>
  <c r="G27" i="11"/>
  <c r="H27" i="11"/>
  <c r="I27" i="11"/>
  <c r="J27" i="11"/>
  <c r="K27" i="11"/>
  <c r="L27" i="11"/>
  <c r="M27" i="11"/>
  <c r="N27" i="11"/>
  <c r="G28" i="11"/>
  <c r="H28" i="11"/>
  <c r="I28" i="11"/>
  <c r="J28" i="11"/>
  <c r="K28" i="11"/>
  <c r="L28" i="11"/>
  <c r="M28" i="11"/>
  <c r="N28" i="11"/>
  <c r="G29" i="11"/>
  <c r="H29" i="11"/>
  <c r="I29" i="11"/>
  <c r="J29" i="11"/>
  <c r="K29" i="11"/>
  <c r="L29" i="11"/>
  <c r="M29" i="11"/>
  <c r="N29" i="11"/>
  <c r="G30" i="11"/>
  <c r="H30" i="11"/>
  <c r="I30" i="11"/>
  <c r="J30" i="11"/>
  <c r="K30" i="11"/>
  <c r="L30" i="11"/>
  <c r="M30" i="11"/>
  <c r="N30" i="11"/>
  <c r="G31" i="11"/>
  <c r="H31" i="11"/>
  <c r="I31" i="11"/>
  <c r="J31" i="11"/>
  <c r="K31" i="11"/>
  <c r="L31" i="11"/>
  <c r="M31" i="11"/>
  <c r="N31" i="11"/>
  <c r="G32" i="11"/>
  <c r="H32" i="11"/>
  <c r="I32" i="11"/>
  <c r="J32" i="11"/>
  <c r="K32" i="11"/>
  <c r="L32" i="11"/>
  <c r="M32" i="11"/>
  <c r="N32" i="11"/>
  <c r="G33" i="11"/>
  <c r="H33" i="11"/>
  <c r="I33" i="11"/>
  <c r="J33" i="11"/>
  <c r="K33" i="11"/>
  <c r="L33" i="11"/>
  <c r="M33" i="11"/>
  <c r="N33" i="11"/>
  <c r="H9" i="12"/>
  <c r="I9" i="12"/>
  <c r="J9" i="12"/>
  <c r="K9" i="12"/>
  <c r="L9" i="12"/>
  <c r="M9" i="12"/>
  <c r="N9" i="12"/>
  <c r="O9" i="12"/>
  <c r="H10" i="12"/>
  <c r="I10" i="12"/>
  <c r="J10" i="12"/>
  <c r="K10" i="12"/>
  <c r="L10" i="12"/>
  <c r="M10" i="12"/>
  <c r="N10" i="12"/>
  <c r="O10" i="12"/>
  <c r="H11" i="12"/>
  <c r="I11" i="12"/>
  <c r="J11" i="12"/>
  <c r="K11" i="12"/>
  <c r="L11" i="12"/>
  <c r="M11" i="12"/>
  <c r="N11" i="12"/>
  <c r="O11" i="12"/>
  <c r="H12" i="12"/>
  <c r="I12" i="12"/>
  <c r="J12" i="12"/>
  <c r="K12" i="12"/>
  <c r="L12" i="12"/>
  <c r="M12" i="12"/>
  <c r="N12" i="12"/>
  <c r="O12" i="12"/>
  <c r="H13" i="12"/>
  <c r="I13" i="12"/>
  <c r="J13" i="12"/>
  <c r="K13" i="12"/>
  <c r="L13" i="12"/>
  <c r="M13" i="12"/>
  <c r="N13" i="12"/>
  <c r="O13" i="12"/>
  <c r="H14" i="12"/>
  <c r="I14" i="12"/>
  <c r="J14" i="12"/>
  <c r="K14" i="12"/>
  <c r="L14" i="12"/>
  <c r="M14" i="12"/>
  <c r="N14" i="12"/>
  <c r="O14" i="12"/>
  <c r="H15" i="12"/>
  <c r="I15" i="12"/>
  <c r="J15" i="12"/>
  <c r="K15" i="12"/>
  <c r="L15" i="12"/>
  <c r="M15" i="12"/>
  <c r="N15" i="12"/>
  <c r="O15" i="12"/>
  <c r="H16" i="12"/>
  <c r="I16" i="12"/>
  <c r="J16" i="12"/>
  <c r="K16" i="12"/>
  <c r="L16" i="12"/>
  <c r="M16" i="12"/>
  <c r="N16" i="12"/>
  <c r="O16" i="12"/>
  <c r="H17" i="12"/>
  <c r="I17" i="12"/>
  <c r="J17" i="12"/>
  <c r="K17" i="12"/>
  <c r="L17" i="12"/>
  <c r="M17" i="12"/>
  <c r="N17" i="12"/>
  <c r="O17" i="12"/>
  <c r="H18" i="12"/>
  <c r="I18" i="12"/>
  <c r="J18" i="12"/>
  <c r="K18" i="12"/>
  <c r="L18" i="12"/>
  <c r="M18" i="12"/>
  <c r="N18" i="12"/>
  <c r="O18" i="12"/>
  <c r="H19" i="12"/>
  <c r="I19" i="12"/>
  <c r="J19" i="12"/>
  <c r="K19" i="12"/>
  <c r="L19" i="12"/>
  <c r="M19" i="12"/>
  <c r="N19" i="12"/>
  <c r="O19" i="12"/>
  <c r="H20" i="12"/>
  <c r="I20" i="12"/>
  <c r="J20" i="12"/>
  <c r="K20" i="12"/>
  <c r="L20" i="12"/>
  <c r="M20" i="12"/>
  <c r="N20" i="12"/>
  <c r="O20" i="12"/>
  <c r="H21" i="12"/>
  <c r="I21" i="12"/>
  <c r="J21" i="12"/>
  <c r="K21" i="12"/>
  <c r="L21" i="12"/>
  <c r="M21" i="12"/>
  <c r="N21" i="12"/>
  <c r="O21" i="12"/>
  <c r="H22" i="12"/>
  <c r="I22" i="12"/>
  <c r="J22" i="12"/>
  <c r="K22" i="12"/>
  <c r="L22" i="12"/>
  <c r="M22" i="12"/>
  <c r="N22" i="12"/>
  <c r="O22" i="12"/>
  <c r="H23" i="12"/>
  <c r="I23" i="12"/>
  <c r="J23" i="12"/>
  <c r="K23" i="12"/>
  <c r="L23" i="12"/>
  <c r="M23" i="12"/>
  <c r="N23" i="12"/>
  <c r="O23" i="12"/>
  <c r="H24" i="12"/>
  <c r="I24" i="12"/>
  <c r="J24" i="12"/>
  <c r="K24" i="12"/>
  <c r="L24" i="12"/>
  <c r="M24" i="12"/>
  <c r="N24" i="12"/>
  <c r="O24" i="12"/>
  <c r="H25" i="12"/>
  <c r="I25" i="12"/>
  <c r="J25" i="12"/>
  <c r="K25" i="12"/>
  <c r="L25" i="12"/>
  <c r="M25" i="12"/>
  <c r="N25" i="12"/>
  <c r="O25" i="12"/>
  <c r="H26" i="12"/>
  <c r="I26" i="12"/>
  <c r="J26" i="12"/>
  <c r="K26" i="12"/>
  <c r="L26" i="12"/>
  <c r="M26" i="12"/>
  <c r="N26" i="12"/>
  <c r="O26" i="12"/>
  <c r="H27" i="12"/>
  <c r="I27" i="12"/>
  <c r="J27" i="12"/>
  <c r="K27" i="12"/>
  <c r="L27" i="12"/>
  <c r="M27" i="12"/>
  <c r="N27" i="12"/>
  <c r="O27" i="12"/>
  <c r="H28" i="12"/>
  <c r="I28" i="12"/>
  <c r="J28" i="12"/>
  <c r="K28" i="12"/>
  <c r="L28" i="12"/>
  <c r="M28" i="12"/>
  <c r="N28" i="12"/>
  <c r="O28" i="12"/>
  <c r="H29" i="12"/>
  <c r="I29" i="12"/>
  <c r="J29" i="12"/>
  <c r="K29" i="12"/>
  <c r="L29" i="12"/>
  <c r="M29" i="12"/>
  <c r="N29" i="12"/>
  <c r="O29" i="12"/>
  <c r="H30" i="12"/>
  <c r="I30" i="12"/>
  <c r="J30" i="12"/>
  <c r="K30" i="12"/>
  <c r="L30" i="12"/>
  <c r="M30" i="12"/>
  <c r="N30" i="12"/>
  <c r="O30" i="12"/>
  <c r="H31" i="12"/>
  <c r="I31" i="12"/>
  <c r="J31" i="12"/>
  <c r="K31" i="12"/>
  <c r="L31" i="12"/>
  <c r="M31" i="12"/>
  <c r="N31" i="12"/>
  <c r="O31" i="12"/>
  <c r="H32" i="12"/>
  <c r="I32" i="12"/>
  <c r="J32" i="12"/>
  <c r="K32" i="12"/>
  <c r="L32" i="12"/>
  <c r="M32" i="12"/>
  <c r="N32" i="12"/>
  <c r="O32" i="12"/>
  <c r="H33" i="12"/>
  <c r="I33" i="12"/>
  <c r="J33" i="12"/>
  <c r="K33" i="12"/>
  <c r="L33" i="12"/>
  <c r="M33" i="12"/>
  <c r="N33" i="12"/>
  <c r="O33" i="12"/>
</calcChain>
</file>

<file path=xl/sharedStrings.xml><?xml version="1.0" encoding="utf-8"?>
<sst xmlns="http://schemas.openxmlformats.org/spreadsheetml/2006/main" count="623" uniqueCount="247">
  <si>
    <t xml:space="preserve"> </t>
  </si>
  <si>
    <t>Durchflußmenge</t>
  </si>
  <si>
    <t>l / h</t>
  </si>
  <si>
    <t>Druckverlust der Anbindungen mit Stangenmaterial</t>
  </si>
  <si>
    <r>
      <t>Leitungslänge inkl. Verbindungsleitungen in</t>
    </r>
    <r>
      <rPr>
        <b/>
        <sz val="16"/>
        <rFont val="Arial"/>
        <family val="2"/>
      </rPr>
      <t xml:space="preserve">  m</t>
    </r>
  </si>
  <si>
    <t>Druckverlust der Anbindungen mit Rollenmaterial</t>
  </si>
  <si>
    <r>
      <t>Leitungslänge in</t>
    </r>
    <r>
      <rPr>
        <b/>
        <sz val="16"/>
        <rFont val="Arial"/>
        <family val="2"/>
      </rPr>
      <t xml:space="preserve">  m</t>
    </r>
  </si>
  <si>
    <t>Rohrabstand</t>
  </si>
  <si>
    <t>Einbaubreite</t>
  </si>
  <si>
    <t>cm</t>
  </si>
  <si>
    <t>Einbaulänge</t>
  </si>
  <si>
    <t>Registerfläche</t>
  </si>
  <si>
    <t>m²</t>
  </si>
  <si>
    <r>
      <t>Sonderregister</t>
    </r>
    <r>
      <rPr>
        <sz val="8"/>
        <rFont val="Arial"/>
      </rPr>
      <t xml:space="preserve"> </t>
    </r>
    <r>
      <rPr>
        <sz val="10"/>
        <rFont val="Arial"/>
        <family val="2"/>
      </rPr>
      <t>( Lieferzeit 2 Wochen ab Bestellung )</t>
    </r>
  </si>
  <si>
    <t>tr = 15°C</t>
  </si>
  <si>
    <t>tr = 18°C</t>
  </si>
  <si>
    <t>tr = 20°C</t>
  </si>
  <si>
    <t>tr = 22°C</t>
  </si>
  <si>
    <t>tr = 24°C</t>
  </si>
  <si>
    <t>tr = 28°C</t>
  </si>
  <si>
    <t>qfb</t>
  </si>
  <si>
    <t>tfb</t>
  </si>
  <si>
    <t>Tm 30°C</t>
  </si>
  <si>
    <t>Tm 35°C</t>
  </si>
  <si>
    <t>Tm 40°C</t>
  </si>
  <si>
    <t>Tm 45°C</t>
  </si>
  <si>
    <r>
      <t>Steinböden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 xml:space="preserve"> D-Wert:0,01m²K/W</t>
    </r>
  </si>
  <si>
    <r>
      <t>q</t>
    </r>
    <r>
      <rPr>
        <sz val="10"/>
        <rFont val="Arial"/>
        <family val="2"/>
      </rPr>
      <t>fb</t>
    </r>
  </si>
  <si>
    <r>
      <t>t</t>
    </r>
    <r>
      <rPr>
        <sz val="10"/>
        <rFont val="Arial"/>
        <family val="2"/>
      </rPr>
      <t>fb</t>
    </r>
  </si>
  <si>
    <r>
      <t xml:space="preserve">Melan u. Laminatböden </t>
    </r>
    <r>
      <rPr>
        <sz val="10"/>
        <rFont val="Arial"/>
        <family val="2"/>
      </rPr>
      <t>D-Wert:0,04m²K/W</t>
    </r>
  </si>
  <si>
    <r>
      <t xml:space="preserve">Klebeparkett u. PVC - Beläge </t>
    </r>
    <r>
      <rPr>
        <sz val="10"/>
        <rFont val="Arial"/>
        <family val="2"/>
      </rPr>
      <t xml:space="preserve"> D-Wert:0,05-0,08m²K/W</t>
    </r>
  </si>
  <si>
    <r>
      <t>Fertigparkett u. Teppichböden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D-Wert:0,08-0,12m²K/W</t>
    </r>
  </si>
  <si>
    <r>
      <t>Tm</t>
    </r>
    <r>
      <rPr>
        <sz val="8"/>
        <rFont val="Arial"/>
      </rPr>
      <t>....mittlere Wassertemperatur</t>
    </r>
  </si>
  <si>
    <r>
      <t xml:space="preserve"> </t>
    </r>
    <r>
      <rPr>
        <b/>
        <sz val="8"/>
        <rFont val="Arial"/>
        <family val="2"/>
      </rPr>
      <t>t</t>
    </r>
    <r>
      <rPr>
        <sz val="8"/>
        <rFont val="Arial"/>
        <family val="2"/>
      </rPr>
      <t>r......Raumtemperatur</t>
    </r>
  </si>
  <si>
    <r>
      <t>q</t>
    </r>
    <r>
      <rPr>
        <sz val="8"/>
        <rFont val="Arial"/>
        <family val="2"/>
      </rPr>
      <t>fb.....spezifische Wärmeabgabe</t>
    </r>
  </si>
  <si>
    <r>
      <t>t</t>
    </r>
    <r>
      <rPr>
        <sz val="8"/>
        <rFont val="Arial"/>
        <family val="2"/>
      </rPr>
      <t>fb......Fußbodenoberflächentemperatur</t>
    </r>
  </si>
  <si>
    <t>Fließestrich</t>
  </si>
  <si>
    <t>Druckverlust</t>
  </si>
  <si>
    <t>mbar</t>
  </si>
  <si>
    <t>10</t>
  </si>
  <si>
    <t>0,0</t>
  </si>
  <si>
    <t>0,1</t>
  </si>
  <si>
    <t>20</t>
  </si>
  <si>
    <t>0,2</t>
  </si>
  <si>
    <t>0,3</t>
  </si>
  <si>
    <t>30</t>
  </si>
  <si>
    <t>0,4</t>
  </si>
  <si>
    <t>0,5</t>
  </si>
  <si>
    <t>40</t>
  </si>
  <si>
    <t>0,7</t>
  </si>
  <si>
    <t>50</t>
  </si>
  <si>
    <t>0,8</t>
  </si>
  <si>
    <t>60</t>
  </si>
  <si>
    <t>1,0</t>
  </si>
  <si>
    <t>70</t>
  </si>
  <si>
    <t>1,3</t>
  </si>
  <si>
    <t>80</t>
  </si>
  <si>
    <t>1,2</t>
  </si>
  <si>
    <t>1,5</t>
  </si>
  <si>
    <t>1,4</t>
  </si>
  <si>
    <t>90</t>
  </si>
  <si>
    <t>0,9</t>
  </si>
  <si>
    <t>1,7</t>
  </si>
  <si>
    <t>100</t>
  </si>
  <si>
    <t>2,0</t>
  </si>
  <si>
    <t>120</t>
  </si>
  <si>
    <t>2,5</t>
  </si>
  <si>
    <t>140</t>
  </si>
  <si>
    <t>1,9</t>
  </si>
  <si>
    <t>3,1</t>
  </si>
  <si>
    <t>160</t>
  </si>
  <si>
    <t>2,3</t>
  </si>
  <si>
    <t>3,0</t>
  </si>
  <si>
    <t>3,7</t>
  </si>
  <si>
    <t>3,6</t>
  </si>
  <si>
    <t>180</t>
  </si>
  <si>
    <t>2,9</t>
  </si>
  <si>
    <t>3,4</t>
  </si>
  <si>
    <t>4,4</t>
  </si>
  <si>
    <t>4,3</t>
  </si>
  <si>
    <t>200</t>
  </si>
  <si>
    <t>3,5</t>
  </si>
  <si>
    <t>5,1</t>
  </si>
  <si>
    <t>5,0</t>
  </si>
  <si>
    <t>220</t>
  </si>
  <si>
    <t>4,0</t>
  </si>
  <si>
    <t>5,8</t>
  </si>
  <si>
    <t>5,6</t>
  </si>
  <si>
    <t>240</t>
  </si>
  <si>
    <t>4,7</t>
  </si>
  <si>
    <t>6,6</t>
  </si>
  <si>
    <t>6,4</t>
  </si>
  <si>
    <t>260</t>
  </si>
  <si>
    <t>5,5</t>
  </si>
  <si>
    <t>6,5</t>
  </si>
  <si>
    <t>7,5</t>
  </si>
  <si>
    <t>7,3</t>
  </si>
  <si>
    <t>280</t>
  </si>
  <si>
    <t>6,2</t>
  </si>
  <si>
    <t>7,4</t>
  </si>
  <si>
    <t>8,4</t>
  </si>
  <si>
    <t>8,0</t>
  </si>
  <si>
    <t>300</t>
  </si>
  <si>
    <t>7,1</t>
  </si>
  <si>
    <t>8,2</t>
  </si>
  <si>
    <t>9,3</t>
  </si>
  <si>
    <t>8,9</t>
  </si>
  <si>
    <t>320</t>
  </si>
  <si>
    <t>9,2</t>
  </si>
  <si>
    <t>10,3</t>
  </si>
  <si>
    <t>9,8</t>
  </si>
  <si>
    <t>340</t>
  </si>
  <si>
    <t>8,8</t>
  </si>
  <si>
    <t>10,1</t>
  </si>
  <si>
    <t>11,3</t>
  </si>
  <si>
    <t>10,6</t>
  </si>
  <si>
    <t>360</t>
  </si>
  <si>
    <t>10,0</t>
  </si>
  <si>
    <t>11,2</t>
  </si>
  <si>
    <t>12,4</t>
  </si>
  <si>
    <t>11,5</t>
  </si>
  <si>
    <t>380</t>
  </si>
  <si>
    <t>10,9</t>
  </si>
  <si>
    <t>12,2</t>
  </si>
  <si>
    <t>13,5</t>
  </si>
  <si>
    <t>14,6</t>
  </si>
  <si>
    <t>400</t>
  </si>
  <si>
    <t>12,0</t>
  </si>
  <si>
    <t>14,4</t>
  </si>
  <si>
    <t>14,7</t>
  </si>
  <si>
    <t>15,6</t>
  </si>
  <si>
    <t>1,1</t>
  </si>
  <si>
    <t>1,8</t>
  </si>
  <si>
    <t>1,6</t>
  </si>
  <si>
    <t>2,1</t>
  </si>
  <si>
    <t>2,2</t>
  </si>
  <si>
    <t>2,6</t>
  </si>
  <si>
    <t>3,3</t>
  </si>
  <si>
    <t>2,4</t>
  </si>
  <si>
    <t>4,2</t>
  </si>
  <si>
    <t>4,1</t>
  </si>
  <si>
    <t>4,5</t>
  </si>
  <si>
    <t>5,3</t>
  </si>
  <si>
    <t>6,1</t>
  </si>
  <si>
    <t>6,0</t>
  </si>
  <si>
    <t>7,2</t>
  </si>
  <si>
    <t>7,8</t>
  </si>
  <si>
    <t>7,9</t>
  </si>
  <si>
    <t>8,6</t>
  </si>
  <si>
    <t>9,6</t>
  </si>
  <si>
    <t>9,4</t>
  </si>
  <si>
    <t>9,5</t>
  </si>
  <si>
    <t>10,8</t>
  </si>
  <si>
    <t>9,7</t>
  </si>
  <si>
    <t>11,0</t>
  </si>
  <si>
    <t>10,7</t>
  </si>
  <si>
    <t>13,7</t>
  </si>
  <si>
    <t>13,3</t>
  </si>
  <si>
    <t>11,7</t>
  </si>
  <si>
    <t>13,4</t>
  </si>
  <si>
    <t>15,2</t>
  </si>
  <si>
    <t>14,8</t>
  </si>
  <si>
    <t>12,9</t>
  </si>
  <si>
    <t>16,7</t>
  </si>
  <si>
    <t>16,3</t>
  </si>
  <si>
    <t>14,3</t>
  </si>
  <si>
    <t>16,2</t>
  </si>
  <si>
    <t>18,5</t>
  </si>
  <si>
    <t>17,9</t>
  </si>
  <si>
    <t>15,9</t>
  </si>
  <si>
    <t>18,2</t>
  </si>
  <si>
    <t>20,6</t>
  </si>
  <si>
    <t>19,5</t>
  </si>
  <si>
    <t>17,6</t>
  </si>
  <si>
    <t>19,3</t>
  </si>
  <si>
    <t>21,0</t>
  </si>
  <si>
    <t>21,3</t>
  </si>
  <si>
    <t>19,1</t>
  </si>
  <si>
    <t>20,9</t>
  </si>
  <si>
    <t>22,7</t>
  </si>
  <si>
    <t>23,0</t>
  </si>
  <si>
    <t>6,3 und 12,6 cm</t>
  </si>
  <si>
    <t>80/113</t>
  </si>
  <si>
    <t>50/113</t>
  </si>
  <si>
    <t>120/113</t>
  </si>
  <si>
    <t>180/113</t>
  </si>
  <si>
    <t>240/113</t>
  </si>
  <si>
    <t>300/113</t>
  </si>
  <si>
    <t>Standardregister</t>
  </si>
  <si>
    <t>6,3 cm</t>
  </si>
  <si>
    <t>12,6 cm</t>
  </si>
  <si>
    <t>113</t>
  </si>
  <si>
    <t>0,6</t>
  </si>
  <si>
    <t>2,7</t>
  </si>
  <si>
    <t>8,3</t>
  </si>
  <si>
    <t>12,3</t>
  </si>
  <si>
    <t>13,6</t>
  </si>
  <si>
    <t>15,0</t>
  </si>
  <si>
    <t>16,4</t>
  </si>
  <si>
    <t>16,5</t>
  </si>
  <si>
    <t>18,0</t>
  </si>
  <si>
    <t>19,7</t>
  </si>
  <si>
    <t>19,8</t>
  </si>
  <si>
    <t>21,5</t>
  </si>
  <si>
    <t>21,6</t>
  </si>
  <si>
    <t>23,1</t>
  </si>
  <si>
    <t>23,2</t>
  </si>
  <si>
    <t>3,2</t>
  </si>
  <si>
    <t>5,2</t>
  </si>
  <si>
    <t>5,7</t>
  </si>
  <si>
    <t>15,4</t>
  </si>
  <si>
    <t>Registertypen</t>
  </si>
  <si>
    <t>Fußbodenheizregister RA 6,3</t>
  </si>
  <si>
    <t>Fußbodenheizregister RA 12,6</t>
  </si>
  <si>
    <t>Fußboden/Deckenheiz- und Kühlregister Rohrabstand 6,3cm</t>
  </si>
  <si>
    <t>Fußboden/Deckenheiz- und Kühlregister Rohrabstand 12,6cm</t>
  </si>
  <si>
    <t>Fußboden/Deckenheiz- und Kühlregister Abmessungen</t>
  </si>
  <si>
    <t>Fußboden/Deckenheiz- und Kühlregister</t>
  </si>
  <si>
    <t>Durchmesser 16x2   mbar</t>
  </si>
  <si>
    <t>Durchm. 16x2 inkl. Anteiligen Fittingen in  mbar</t>
  </si>
  <si>
    <t>MATERIALKENNDATEN</t>
  </si>
  <si>
    <t>Das von der Firma IHK verwendete "PE - RT" Polyethylen mit erhöhter</t>
  </si>
  <si>
    <t>DIN 4721 / 16833 / 16834 festgelegt.</t>
  </si>
  <si>
    <t>Prüfbericht SKZ - Würzburg Nr. 44 / 601 / 01 vom 13.12.2001.</t>
  </si>
  <si>
    <t>- hohe Zeitstandsfestigkeit</t>
  </si>
  <si>
    <t>- hohe Wärmealterungsbeständigkeit</t>
  </si>
  <si>
    <t>- gute Schweißbarkeit für Verbindungstechnik</t>
  </si>
  <si>
    <t>- weitgehende chemische Beständigkeit</t>
  </si>
  <si>
    <t>- nicht leitend, daher keine Beeinträchtigung durch Kriechströme</t>
  </si>
  <si>
    <t>- geringer Reibungswiderstand - geringer Druckverlust</t>
  </si>
  <si>
    <t>- zukunftsorientiert, recyclebar.</t>
  </si>
  <si>
    <t>TECHNISCHE DATEN</t>
  </si>
  <si>
    <t>- Material PE - RT aus Dowlex 2344 E nach DIN  721</t>
  </si>
  <si>
    <t>- Betriebstemperatur  max.  65° C</t>
  </si>
  <si>
    <t>- Betriebsdruck max.  4 bar</t>
  </si>
  <si>
    <t>Temperaturbeständigkeit erfüllt die gestellten Anforderungen in hervorragender</t>
  </si>
  <si>
    <t>und der Temperaturbelastung ist durch Zeitstandsdiagramme nach</t>
  </si>
  <si>
    <t xml:space="preserve">Weise. Die Mindestlebenserwartung von PE - RT in Abhängigkeit des Druckes </t>
  </si>
  <si>
    <t>Österreich Gültigkeit.</t>
  </si>
  <si>
    <t xml:space="preserve">Diese Norm hat auch bis zum Erscheinen der neuen Ö-NORM B 5159 für </t>
  </si>
  <si>
    <t xml:space="preserve">Daraus ist zu entnehmen, dass bei einer Dauertemperaturbelastung von 65°C und </t>
  </si>
  <si>
    <t>Auswahl von Werkstoffen.</t>
  </si>
  <si>
    <t xml:space="preserve">Lebensdauer und Systemsicherheit sind die wichtigsten Faktoren bei der  </t>
  </si>
  <si>
    <t>ca. 6- facher Sicherheit zu rechnen ist.</t>
  </si>
  <si>
    <t xml:space="preserve">einem Dauerbetriebsdruck von 2,5 bar, nach 50 Jahren noch immer mit </t>
  </si>
  <si>
    <t>Heizungs- und Sanitärinstallationsbereich.</t>
  </si>
  <si>
    <t xml:space="preserve">Es ergeben sich daraus folgende positive Eigenschaften für den Einsatz 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</si>
</sst>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</font>
    <font>
      <sz val="12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0"/>
    <xf numFmtId="49" fontId="3" fillId="0" borderId="0"/>
    <xf numFmtId="0" fontId="3" fillId="0" borderId="0"/>
    <xf numFmtId="0" fontId="3" fillId="0" borderId="0"/>
    <xf numFmtId="0" fontId="3" fillId="0" borderId="0">
      <alignment horizontal="center" vertical="center"/>
    </xf>
  </cellStyleXfs>
  <cellXfs count="564">
    <xf numFmtId="0" fontId="0" fillId="0" borderId="0" xfId="0"/>
    <xf numFmtId="0" fontId="3" fillId="0" borderId="0" xfId="8"/>
    <xf numFmtId="0" fontId="3" fillId="0" borderId="0" xfId="8" applyAlignment="1">
      <alignment horizontal="center"/>
    </xf>
    <xf numFmtId="0" fontId="2" fillId="0" borderId="0" xfId="8" applyFont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5" fillId="0" borderId="3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2" fontId="5" fillId="0" borderId="4" xfId="8" applyNumberFormat="1" applyFont="1" applyBorder="1" applyAlignment="1">
      <alignment horizontal="center" vertical="center"/>
    </xf>
    <xf numFmtId="2" fontId="5" fillId="0" borderId="3" xfId="8" applyNumberFormat="1" applyFont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2" fontId="5" fillId="0" borderId="0" xfId="8" applyNumberFormat="1" applyFont="1" applyBorder="1" applyAlignment="1">
      <alignment horizontal="center" vertical="center"/>
    </xf>
    <xf numFmtId="2" fontId="5" fillId="0" borderId="5" xfId="8" applyNumberFormat="1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2" fontId="5" fillId="0" borderId="7" xfId="8" applyNumberFormat="1" applyFont="1" applyBorder="1" applyAlignment="1">
      <alignment horizontal="center" vertical="center"/>
    </xf>
    <xf numFmtId="2" fontId="5" fillId="0" borderId="6" xfId="8" applyNumberFormat="1" applyFont="1" applyBorder="1" applyAlignment="1">
      <alignment horizontal="center" vertical="center"/>
    </xf>
    <xf numFmtId="2" fontId="5" fillId="0" borderId="5" xfId="8" applyNumberFormat="1" applyFont="1" applyFill="1" applyBorder="1" applyAlignment="1">
      <alignment horizontal="center" vertical="center"/>
    </xf>
    <xf numFmtId="2" fontId="5" fillId="0" borderId="0" xfId="8" applyNumberFormat="1" applyFont="1" applyFill="1" applyBorder="1" applyAlignment="1">
      <alignment horizontal="center" vertical="center"/>
    </xf>
    <xf numFmtId="0" fontId="3" fillId="0" borderId="0" xfId="8" applyBorder="1"/>
    <xf numFmtId="0" fontId="3" fillId="0" borderId="0" xfId="7"/>
    <xf numFmtId="0" fontId="3" fillId="0" borderId="0" xfId="7" applyAlignment="1">
      <alignment horizontal="center"/>
    </xf>
    <xf numFmtId="0" fontId="2" fillId="0" borderId="0" xfId="7" applyFont="1" applyAlignment="1">
      <alignment horizontal="center"/>
    </xf>
    <xf numFmtId="0" fontId="2" fillId="0" borderId="1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5" fillId="0" borderId="3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2" fontId="5" fillId="0" borderId="4" xfId="7" applyNumberFormat="1" applyFont="1" applyBorder="1" applyAlignment="1">
      <alignment horizontal="center" vertical="center"/>
    </xf>
    <xf numFmtId="2" fontId="5" fillId="0" borderId="3" xfId="7" applyNumberFormat="1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2" fontId="5" fillId="0" borderId="0" xfId="7" applyNumberFormat="1" applyFont="1" applyBorder="1" applyAlignment="1">
      <alignment horizontal="center" vertical="center"/>
    </xf>
    <xf numFmtId="2" fontId="5" fillId="0" borderId="5" xfId="7" applyNumberFormat="1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0" borderId="7" xfId="7" applyFont="1" applyBorder="1" applyAlignment="1">
      <alignment horizontal="center" vertical="center"/>
    </xf>
    <xf numFmtId="2" fontId="5" fillId="0" borderId="7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/>
    </xf>
    <xf numFmtId="2" fontId="5" fillId="0" borderId="5" xfId="7" applyNumberFormat="1" applyFont="1" applyFill="1" applyBorder="1" applyAlignment="1">
      <alignment horizontal="center" vertical="center"/>
    </xf>
    <xf numFmtId="2" fontId="5" fillId="0" borderId="0" xfId="7" applyNumberFormat="1" applyFont="1" applyFill="1" applyBorder="1" applyAlignment="1">
      <alignment horizontal="center" vertical="center"/>
    </xf>
    <xf numFmtId="0" fontId="3" fillId="0" borderId="0" xfId="7" applyBorder="1"/>
    <xf numFmtId="0" fontId="3" fillId="0" borderId="0" xfId="9">
      <alignment horizontal="center" vertical="center"/>
    </xf>
    <xf numFmtId="0" fontId="3" fillId="0" borderId="0" xfId="3"/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3" fillId="0" borderId="0" xfId="1"/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0" xfId="4"/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3" fillId="0" borderId="0" xfId="2"/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49" fontId="3" fillId="0" borderId="0" xfId="6" applyAlignment="1">
      <alignment horizontal="center" vertical="center"/>
    </xf>
    <xf numFmtId="49" fontId="3" fillId="0" borderId="0" xfId="6"/>
    <xf numFmtId="49" fontId="4" fillId="0" borderId="12" xfId="6" applyFont="1" applyBorder="1" applyAlignment="1">
      <alignment horizontal="center" vertical="center"/>
    </xf>
    <xf numFmtId="49" fontId="6" fillId="0" borderId="0" xfId="6" applyNumberFormat="1" applyFont="1" applyBorder="1" applyAlignment="1">
      <alignment horizontal="center" vertical="center"/>
    </xf>
    <xf numFmtId="49" fontId="6" fillId="0" borderId="0" xfId="6" applyFont="1" applyBorder="1" applyAlignment="1">
      <alignment horizontal="center" vertical="center"/>
    </xf>
    <xf numFmtId="49" fontId="5" fillId="0" borderId="0" xfId="6" applyFont="1" applyBorder="1" applyAlignment="1">
      <alignment horizontal="center" vertical="center"/>
    </xf>
    <xf numFmtId="49" fontId="4" fillId="0" borderId="2" xfId="6" applyFont="1" applyBorder="1" applyAlignment="1">
      <alignment horizontal="center" vertical="center"/>
    </xf>
    <xf numFmtId="49" fontId="4" fillId="0" borderId="13" xfId="6" applyFont="1" applyBorder="1" applyAlignment="1">
      <alignment horizontal="center" vertical="center"/>
    </xf>
    <xf numFmtId="49" fontId="3" fillId="0" borderId="0" xfId="5" applyAlignment="1">
      <alignment horizontal="center" vertical="center"/>
    </xf>
    <xf numFmtId="49" fontId="3" fillId="0" borderId="0" xfId="5"/>
    <xf numFmtId="49" fontId="4" fillId="0" borderId="12" xfId="5" applyFont="1" applyBorder="1" applyAlignment="1">
      <alignment horizontal="center" vertical="center"/>
    </xf>
    <xf numFmtId="49" fontId="6" fillId="0" borderId="0" xfId="5" applyNumberFormat="1" applyFont="1" applyBorder="1" applyAlignment="1">
      <alignment horizontal="center" vertical="center"/>
    </xf>
    <xf numFmtId="49" fontId="6" fillId="0" borderId="0" xfId="5" applyFont="1" applyBorder="1" applyAlignment="1">
      <alignment horizontal="center" vertical="center"/>
    </xf>
    <xf numFmtId="49" fontId="5" fillId="0" borderId="0" xfId="5" applyFont="1" applyBorder="1" applyAlignment="1">
      <alignment horizontal="center" vertical="center"/>
    </xf>
    <xf numFmtId="49" fontId="4" fillId="0" borderId="2" xfId="5" applyFont="1" applyBorder="1" applyAlignment="1">
      <alignment horizontal="center" vertical="center"/>
    </xf>
    <xf numFmtId="49" fontId="4" fillId="0" borderId="13" xfId="5" applyFont="1" applyBorder="1" applyAlignment="1">
      <alignment horizontal="center" vertical="center"/>
    </xf>
    <xf numFmtId="1" fontId="3" fillId="0" borderId="0" xfId="3" applyNumberFormat="1"/>
    <xf numFmtId="1" fontId="3" fillId="0" borderId="0" xfId="1" applyNumberFormat="1"/>
    <xf numFmtId="1" fontId="3" fillId="0" borderId="0" xfId="1" applyNumberFormat="1" applyFill="1"/>
    <xf numFmtId="1" fontId="3" fillId="0" borderId="0" xfId="1" applyNumberFormat="1" applyFont="1"/>
    <xf numFmtId="1" fontId="3" fillId="0" borderId="0" xfId="4" applyNumberFormat="1"/>
    <xf numFmtId="1" fontId="3" fillId="0" borderId="0" xfId="4" applyNumberFormat="1" applyBorder="1"/>
    <xf numFmtId="1" fontId="3" fillId="0" borderId="0" xfId="2" applyNumberFormat="1"/>
    <xf numFmtId="49" fontId="4" fillId="0" borderId="0" xfId="6" applyFont="1" applyBorder="1" applyAlignment="1">
      <alignment horizontal="center" vertical="center"/>
    </xf>
    <xf numFmtId="49" fontId="2" fillId="0" borderId="0" xfId="5" applyFont="1" applyAlignment="1">
      <alignment vertical="center"/>
    </xf>
    <xf numFmtId="49" fontId="2" fillId="0" borderId="0" xfId="6" applyFont="1" applyAlignment="1">
      <alignment vertical="center"/>
    </xf>
    <xf numFmtId="49" fontId="4" fillId="0" borderId="3" xfId="6" applyFont="1" applyBorder="1" applyAlignment="1">
      <alignment horizontal="center" vertical="center"/>
    </xf>
    <xf numFmtId="49" fontId="4" fillId="0" borderId="3" xfId="5" applyFont="1" applyBorder="1" applyAlignment="1">
      <alignment horizontal="center" vertical="center"/>
    </xf>
    <xf numFmtId="49" fontId="4" fillId="0" borderId="5" xfId="5" applyFont="1" applyBorder="1" applyAlignment="1">
      <alignment horizontal="center" vertical="center"/>
    </xf>
    <xf numFmtId="49" fontId="4" fillId="0" borderId="6" xfId="5" applyFont="1" applyBorder="1" applyAlignment="1">
      <alignment horizontal="center" vertical="center"/>
    </xf>
    <xf numFmtId="49" fontId="4" fillId="0" borderId="5" xfId="6" applyFont="1" applyBorder="1" applyAlignment="1">
      <alignment horizontal="center" vertical="center"/>
    </xf>
    <xf numFmtId="49" fontId="4" fillId="0" borderId="6" xfId="6" applyFont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4" fillId="0" borderId="0" xfId="0" applyFont="1" applyAlignme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13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9" applyFont="1" applyBorder="1" applyAlignment="1">
      <alignment horizontal="left" vertical="center"/>
    </xf>
    <xf numFmtId="0" fontId="3" fillId="3" borderId="14" xfId="9" applyFill="1" applyBorder="1" applyAlignment="1">
      <alignment horizontal="center" vertical="center"/>
    </xf>
    <xf numFmtId="0" fontId="3" fillId="3" borderId="12" xfId="9" applyFill="1" applyBorder="1" applyAlignment="1">
      <alignment horizontal="center" vertical="center"/>
    </xf>
    <xf numFmtId="0" fontId="3" fillId="3" borderId="15" xfId="9" applyFill="1" applyBorder="1" applyAlignment="1">
      <alignment horizontal="center" vertical="center"/>
    </xf>
    <xf numFmtId="0" fontId="3" fillId="3" borderId="13" xfId="9" applyFill="1" applyBorder="1" applyAlignment="1">
      <alignment horizontal="center" vertical="center"/>
    </xf>
    <xf numFmtId="0" fontId="4" fillId="0" borderId="0" xfId="9" applyFont="1" applyBorder="1" applyAlignment="1">
      <alignment horizontal="left" vertical="center"/>
    </xf>
    <xf numFmtId="0" fontId="3" fillId="0" borderId="0" xfId="9" applyAlignment="1">
      <alignment horizontal="left" vertical="center"/>
    </xf>
    <xf numFmtId="0" fontId="3" fillId="0" borderId="0" xfId="9" applyBorder="1" applyAlignment="1">
      <alignment horizontal="left" vertical="center"/>
    </xf>
    <xf numFmtId="2" fontId="4" fillId="2" borderId="4" xfId="9" applyNumberFormat="1" applyFont="1" applyFill="1" applyBorder="1" applyAlignment="1">
      <alignment horizontal="center" vertical="center"/>
    </xf>
    <xf numFmtId="2" fontId="4" fillId="2" borderId="7" xfId="9" applyNumberFormat="1" applyFont="1" applyFill="1" applyBorder="1" applyAlignment="1">
      <alignment horizontal="center" vertical="center"/>
    </xf>
    <xf numFmtId="2" fontId="4" fillId="2" borderId="3" xfId="9" applyNumberFormat="1" applyFont="1" applyFill="1" applyBorder="1" applyAlignment="1">
      <alignment horizontal="center" vertical="center"/>
    </xf>
    <xf numFmtId="2" fontId="4" fillId="2" borderId="6" xfId="9" applyNumberFormat="1" applyFont="1" applyFill="1" applyBorder="1" applyAlignment="1">
      <alignment horizontal="center" vertical="center"/>
    </xf>
    <xf numFmtId="0" fontId="3" fillId="2" borderId="14" xfId="9" applyFill="1" applyBorder="1" applyAlignment="1">
      <alignment horizontal="center" vertical="center"/>
    </xf>
    <xf numFmtId="0" fontId="3" fillId="2" borderId="12" xfId="9" applyFill="1" applyBorder="1" applyAlignment="1">
      <alignment horizontal="center" vertical="center"/>
    </xf>
    <xf numFmtId="0" fontId="3" fillId="2" borderId="15" xfId="9" applyFill="1" applyBorder="1" applyAlignment="1">
      <alignment horizontal="center" vertical="center"/>
    </xf>
    <xf numFmtId="0" fontId="3" fillId="2" borderId="13" xfId="9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" vertical="center"/>
    </xf>
    <xf numFmtId="49" fontId="4" fillId="2" borderId="4" xfId="9" applyNumberFormat="1" applyFont="1" applyFill="1" applyBorder="1" applyAlignment="1">
      <alignment horizontal="center" vertical="center"/>
    </xf>
    <xf numFmtId="49" fontId="4" fillId="2" borderId="7" xfId="9" applyNumberFormat="1" applyFont="1" applyFill="1" applyBorder="1" applyAlignment="1">
      <alignment horizontal="center" vertical="center"/>
    </xf>
    <xf numFmtId="0" fontId="4" fillId="3" borderId="3" xfId="9" applyFont="1" applyFill="1" applyBorder="1" applyAlignment="1">
      <alignment horizontal="center" vertical="center"/>
    </xf>
    <xf numFmtId="0" fontId="4" fillId="3" borderId="6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2" borderId="7" xfId="9" applyFont="1" applyFill="1" applyBorder="1" applyAlignment="1">
      <alignment horizontal="center" vertical="center"/>
    </xf>
    <xf numFmtId="0" fontId="4" fillId="2" borderId="14" xfId="9" applyFont="1" applyFill="1" applyBorder="1" applyAlignment="1">
      <alignment horizontal="center" vertical="center"/>
    </xf>
    <xf numFmtId="0" fontId="4" fillId="2" borderId="15" xfId="9" applyFont="1" applyFill="1" applyBorder="1" applyAlignment="1">
      <alignment horizontal="center" vertical="center"/>
    </xf>
    <xf numFmtId="2" fontId="4" fillId="3" borderId="3" xfId="9" applyNumberFormat="1" applyFont="1" applyFill="1" applyBorder="1" applyAlignment="1">
      <alignment horizontal="center" vertical="center"/>
    </xf>
    <xf numFmtId="2" fontId="4" fillId="3" borderId="6" xfId="9" applyNumberFormat="1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4" xfId="9" applyFont="1" applyBorder="1" applyAlignment="1">
      <alignment horizontal="center" vertical="center"/>
    </xf>
    <xf numFmtId="0" fontId="4" fillId="0" borderId="15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/>
    </xf>
    <xf numFmtId="0" fontId="1" fillId="0" borderId="14" xfId="9" applyFont="1" applyBorder="1" applyAlignment="1">
      <alignment horizontal="center" vertical="center"/>
    </xf>
    <xf numFmtId="0" fontId="1" fillId="0" borderId="4" xfId="9" applyFont="1" applyBorder="1" applyAlignment="1">
      <alignment horizontal="center" vertical="center"/>
    </xf>
    <xf numFmtId="0" fontId="1" fillId="0" borderId="12" xfId="9" applyFont="1" applyBorder="1" applyAlignment="1">
      <alignment horizontal="center" vertical="center"/>
    </xf>
    <xf numFmtId="0" fontId="1" fillId="0" borderId="15" xfId="9" applyFont="1" applyBorder="1" applyAlignment="1">
      <alignment horizontal="center" vertical="center"/>
    </xf>
    <xf numFmtId="0" fontId="1" fillId="0" borderId="7" xfId="9" applyFont="1" applyBorder="1" applyAlignment="1">
      <alignment horizontal="center" vertical="center"/>
    </xf>
    <xf numFmtId="0" fontId="1" fillId="0" borderId="13" xfId="9" applyFont="1" applyBorder="1" applyAlignment="1">
      <alignment horizontal="center" vertical="center"/>
    </xf>
    <xf numFmtId="49" fontId="4" fillId="2" borderId="3" xfId="9" applyNumberFormat="1" applyFont="1" applyFill="1" applyBorder="1" applyAlignment="1">
      <alignment horizontal="center" vertical="center"/>
    </xf>
    <xf numFmtId="49" fontId="4" fillId="2" borderId="6" xfId="9" applyNumberFormat="1" applyFont="1" applyFill="1" applyBorder="1" applyAlignment="1">
      <alignment horizontal="center" vertical="center"/>
    </xf>
    <xf numFmtId="49" fontId="4" fillId="3" borderId="3" xfId="9" applyNumberFormat="1" applyFont="1" applyFill="1" applyBorder="1" applyAlignment="1">
      <alignment horizontal="center" vertical="center"/>
    </xf>
    <xf numFmtId="49" fontId="4" fillId="3" borderId="6" xfId="9" applyNumberFormat="1" applyFont="1" applyFill="1" applyBorder="1" applyAlignment="1">
      <alignment horizontal="center" vertical="center"/>
    </xf>
    <xf numFmtId="0" fontId="4" fillId="0" borderId="12" xfId="9" applyFont="1" applyBorder="1" applyAlignment="1">
      <alignment horizontal="center" vertical="center"/>
    </xf>
    <xf numFmtId="0" fontId="4" fillId="0" borderId="13" xfId="9" applyFont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0" fillId="0" borderId="16" xfId="0" applyBorder="1"/>
    <xf numFmtId="0" fontId="5" fillId="4" borderId="17" xfId="3" applyFont="1" applyFill="1" applyBorder="1" applyAlignment="1">
      <alignment horizontal="center" vertical="center"/>
    </xf>
    <xf numFmtId="0" fontId="0" fillId="0" borderId="18" xfId="0" applyBorder="1"/>
    <xf numFmtId="0" fontId="5" fillId="4" borderId="19" xfId="3" applyFont="1" applyFill="1" applyBorder="1" applyAlignment="1">
      <alignment horizontal="center" vertical="center"/>
    </xf>
    <xf numFmtId="0" fontId="0" fillId="0" borderId="20" xfId="0" applyBorder="1"/>
    <xf numFmtId="0" fontId="5" fillId="3" borderId="3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5" fillId="3" borderId="28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172" fontId="5" fillId="2" borderId="19" xfId="3" applyNumberFormat="1" applyFont="1" applyFill="1" applyBorder="1" applyAlignment="1">
      <alignment horizontal="center" vertical="center"/>
    </xf>
    <xf numFmtId="172" fontId="5" fillId="2" borderId="28" xfId="3" applyNumberFormat="1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7" xfId="3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5" fillId="2" borderId="17" xfId="3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/>
    </xf>
    <xf numFmtId="0" fontId="5" fillId="2" borderId="2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32" xfId="3" applyFont="1" applyFill="1" applyBorder="1" applyAlignment="1">
      <alignment horizontal="center" vertical="center"/>
    </xf>
    <xf numFmtId="0" fontId="0" fillId="0" borderId="33" xfId="0" applyBorder="1"/>
    <xf numFmtId="0" fontId="5" fillId="2" borderId="29" xfId="3" applyFont="1" applyFill="1" applyBorder="1" applyAlignment="1">
      <alignment horizontal="center" vertical="center"/>
    </xf>
    <xf numFmtId="0" fontId="0" fillId="0" borderId="6" xfId="0" applyBorder="1"/>
    <xf numFmtId="0" fontId="5" fillId="2" borderId="31" xfId="3" applyFont="1" applyFill="1" applyBorder="1" applyAlignment="1">
      <alignment horizontal="center" vertical="center"/>
    </xf>
    <xf numFmtId="0" fontId="5" fillId="2" borderId="30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center" vertical="center"/>
    </xf>
    <xf numFmtId="0" fontId="1" fillId="0" borderId="0" xfId="3" applyFont="1" applyAlignment="1">
      <alignment horizont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28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2" fillId="0" borderId="32" xfId="3" applyFont="1" applyBorder="1" applyAlignment="1">
      <alignment horizontal="left" vertical="center"/>
    </xf>
    <xf numFmtId="0" fontId="2" fillId="0" borderId="37" xfId="3" applyFont="1" applyBorder="1" applyAlignment="1">
      <alignment horizontal="left" vertical="center"/>
    </xf>
    <xf numFmtId="0" fontId="2" fillId="0" borderId="33" xfId="3" applyFont="1" applyBorder="1" applyAlignment="1">
      <alignment horizontal="left" vertical="center"/>
    </xf>
    <xf numFmtId="0" fontId="2" fillId="0" borderId="25" xfId="3" applyFont="1" applyBorder="1" applyAlignment="1">
      <alignment horizontal="left" vertical="center"/>
    </xf>
    <xf numFmtId="0" fontId="2" fillId="0" borderId="38" xfId="3" applyFont="1" applyBorder="1" applyAlignment="1">
      <alignment horizontal="left" vertical="center"/>
    </xf>
    <xf numFmtId="0" fontId="2" fillId="0" borderId="26" xfId="3" applyFont="1" applyBorder="1" applyAlignment="1">
      <alignment horizontal="left" vertical="center"/>
    </xf>
    <xf numFmtId="172" fontId="5" fillId="4" borderId="3" xfId="3" applyNumberFormat="1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left" vertical="center"/>
    </xf>
    <xf numFmtId="0" fontId="2" fillId="0" borderId="37" xfId="3" applyFont="1" applyFill="1" applyBorder="1" applyAlignment="1">
      <alignment horizontal="left" vertical="center"/>
    </xf>
    <xf numFmtId="0" fontId="2" fillId="0" borderId="33" xfId="3" applyFont="1" applyFill="1" applyBorder="1" applyAlignment="1">
      <alignment horizontal="left" vertical="center"/>
    </xf>
    <xf numFmtId="0" fontId="2" fillId="0" borderId="34" xfId="3" applyFont="1" applyBorder="1" applyAlignment="1">
      <alignment horizontal="left" vertical="center"/>
    </xf>
    <xf numFmtId="0" fontId="2" fillId="0" borderId="35" xfId="3" applyFont="1" applyBorder="1" applyAlignment="1">
      <alignment horizontal="left" vertical="center"/>
    </xf>
    <xf numFmtId="0" fontId="2" fillId="0" borderId="36" xfId="3" applyFont="1" applyBorder="1" applyAlignment="1">
      <alignment horizontal="left" vertical="center"/>
    </xf>
    <xf numFmtId="0" fontId="5" fillId="2" borderId="30" xfId="3" applyNumberFormat="1" applyFont="1" applyFill="1" applyBorder="1" applyAlignment="1">
      <alignment horizontal="center" vertical="center"/>
    </xf>
    <xf numFmtId="0" fontId="5" fillId="2" borderId="29" xfId="3" applyNumberFormat="1" applyFont="1" applyFill="1" applyBorder="1" applyAlignment="1">
      <alignment horizontal="center" vertical="center"/>
    </xf>
    <xf numFmtId="0" fontId="5" fillId="2" borderId="31" xfId="3" applyNumberFormat="1" applyFont="1" applyFill="1" applyBorder="1" applyAlignment="1">
      <alignment horizontal="center" vertical="center"/>
    </xf>
    <xf numFmtId="172" fontId="5" fillId="2" borderId="29" xfId="3" applyNumberFormat="1" applyFont="1" applyFill="1" applyBorder="1" applyAlignment="1">
      <alignment horizontal="center" vertical="center"/>
    </xf>
    <xf numFmtId="172" fontId="5" fillId="3" borderId="3" xfId="3" applyNumberFormat="1" applyFont="1" applyFill="1" applyBorder="1" applyAlignment="1">
      <alignment horizontal="center" vertical="center"/>
    </xf>
    <xf numFmtId="0" fontId="5" fillId="2" borderId="17" xfId="3" applyNumberFormat="1" applyFont="1" applyFill="1" applyBorder="1" applyAlignment="1">
      <alignment horizontal="center" vertical="center"/>
    </xf>
    <xf numFmtId="0" fontId="5" fillId="2" borderId="3" xfId="3" applyNumberFormat="1" applyFont="1" applyFill="1" applyBorder="1" applyAlignment="1">
      <alignment horizontal="center" vertical="center"/>
    </xf>
    <xf numFmtId="0" fontId="5" fillId="2" borderId="19" xfId="3" applyNumberFormat="1" applyFont="1" applyFill="1" applyBorder="1" applyAlignment="1">
      <alignment horizontal="center" vertical="center"/>
    </xf>
    <xf numFmtId="172" fontId="5" fillId="2" borderId="3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>
      <alignment horizontal="center" vertical="center"/>
    </xf>
    <xf numFmtId="0" fontId="5" fillId="3" borderId="19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3" fillId="0" borderId="0" xfId="3" applyAlignment="1">
      <alignment horizontal="left"/>
    </xf>
    <xf numFmtId="0" fontId="5" fillId="4" borderId="17" xfId="3" applyNumberFormat="1" applyFont="1" applyFill="1" applyBorder="1" applyAlignment="1">
      <alignment horizontal="center" vertical="center"/>
    </xf>
    <xf numFmtId="0" fontId="5" fillId="4" borderId="3" xfId="3" applyNumberFormat="1" applyFont="1" applyFill="1" applyBorder="1" applyAlignment="1">
      <alignment horizontal="center" vertical="center"/>
    </xf>
    <xf numFmtId="0" fontId="5" fillId="4" borderId="19" xfId="3" applyNumberFormat="1" applyFont="1" applyFill="1" applyBorder="1" applyAlignment="1">
      <alignment horizontal="center" vertical="center"/>
    </xf>
    <xf numFmtId="172" fontId="5" fillId="4" borderId="19" xfId="3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0" borderId="0" xfId="1" applyAlignment="1">
      <alignment horizontal="left"/>
    </xf>
    <xf numFmtId="0" fontId="9" fillId="0" borderId="0" xfId="1" applyFont="1" applyAlignment="1">
      <alignment horizontal="left"/>
    </xf>
    <xf numFmtId="0" fontId="5" fillId="4" borderId="3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172" fontId="5" fillId="4" borderId="19" xfId="1" applyNumberFormat="1" applyFont="1" applyFill="1" applyBorder="1" applyAlignment="1">
      <alignment horizontal="center" vertical="center"/>
    </xf>
    <xf numFmtId="172" fontId="5" fillId="4" borderId="20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5" fillId="2" borderId="30" xfId="1" applyFont="1" applyFill="1" applyBorder="1" applyAlignment="1">
      <alignment horizontal="center" vertical="center"/>
    </xf>
    <xf numFmtId="0" fontId="5" fillId="4" borderId="46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5" fillId="2" borderId="51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172" fontId="5" fillId="2" borderId="28" xfId="1" applyNumberFormat="1" applyFont="1" applyFill="1" applyBorder="1" applyAlignment="1">
      <alignment horizontal="center" vertical="center"/>
    </xf>
    <xf numFmtId="172" fontId="5" fillId="2" borderId="46" xfId="1" applyNumberFormat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5" fillId="4" borderId="44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172" fontId="5" fillId="2" borderId="43" xfId="1" applyNumberFormat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172" fontId="5" fillId="3" borderId="43" xfId="1" applyNumberFormat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172" fontId="5" fillId="4" borderId="46" xfId="1" applyNumberFormat="1" applyFont="1" applyFill="1" applyBorder="1" applyAlignment="1">
      <alignment horizontal="center" vertical="center"/>
    </xf>
    <xf numFmtId="172" fontId="5" fillId="4" borderId="9" xfId="1" applyNumberFormat="1" applyFont="1" applyFill="1" applyBorder="1" applyAlignment="1">
      <alignment horizontal="center" vertical="center"/>
    </xf>
    <xf numFmtId="0" fontId="5" fillId="4" borderId="4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172" fontId="5" fillId="2" borderId="29" xfId="1" applyNumberFormat="1" applyFont="1" applyFill="1" applyBorder="1" applyAlignment="1">
      <alignment horizontal="center" vertical="center"/>
    </xf>
    <xf numFmtId="172" fontId="5" fillId="2" borderId="6" xfId="1" applyNumberFormat="1" applyFont="1" applyFill="1" applyBorder="1" applyAlignment="1">
      <alignment horizontal="center" vertical="center"/>
    </xf>
    <xf numFmtId="172" fontId="5" fillId="4" borderId="3" xfId="1" applyNumberFormat="1" applyFont="1" applyFill="1" applyBorder="1" applyAlignment="1">
      <alignment horizontal="center" vertical="center"/>
    </xf>
    <xf numFmtId="172" fontId="5" fillId="4" borderId="16" xfId="1" applyNumberFormat="1" applyFont="1" applyFill="1" applyBorder="1" applyAlignment="1">
      <alignment horizontal="center" vertical="center"/>
    </xf>
    <xf numFmtId="172" fontId="5" fillId="2" borderId="3" xfId="1" applyNumberFormat="1" applyFont="1" applyFill="1" applyBorder="1" applyAlignment="1">
      <alignment horizontal="center" vertical="center"/>
    </xf>
    <xf numFmtId="172" fontId="5" fillId="3" borderId="19" xfId="1" applyNumberFormat="1" applyFont="1" applyFill="1" applyBorder="1" applyAlignment="1">
      <alignment horizontal="center" vertical="center"/>
    </xf>
    <xf numFmtId="172" fontId="5" fillId="3" borderId="28" xfId="1" applyNumberFormat="1" applyFont="1" applyFill="1" applyBorder="1" applyAlignment="1">
      <alignment horizontal="center" vertical="center"/>
    </xf>
    <xf numFmtId="0" fontId="5" fillId="4" borderId="43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/>
    </xf>
    <xf numFmtId="0" fontId="5" fillId="4" borderId="46" xfId="4" applyFont="1" applyFill="1" applyBorder="1" applyAlignment="1">
      <alignment horizontal="center" vertical="center"/>
    </xf>
    <xf numFmtId="0" fontId="5" fillId="4" borderId="19" xfId="4" applyFont="1" applyFill="1" applyBorder="1" applyAlignment="1">
      <alignment horizontal="center" vertical="center"/>
    </xf>
    <xf numFmtId="0" fontId="5" fillId="3" borderId="43" xfId="4" applyFont="1" applyFill="1" applyBorder="1" applyAlignment="1">
      <alignment horizontal="center" vertical="center"/>
    </xf>
    <xf numFmtId="0" fontId="5" fillId="3" borderId="46" xfId="4" applyFont="1" applyFill="1" applyBorder="1" applyAlignment="1">
      <alignment horizontal="center" vertical="center"/>
    </xf>
    <xf numFmtId="0" fontId="5" fillId="3" borderId="45" xfId="4" applyFont="1" applyFill="1" applyBorder="1" applyAlignment="1">
      <alignment horizontal="center" vertical="center"/>
    </xf>
    <xf numFmtId="0" fontId="5" fillId="4" borderId="47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5" fillId="4" borderId="45" xfId="4" applyFont="1" applyFill="1" applyBorder="1" applyAlignment="1">
      <alignment horizontal="center" vertical="center"/>
    </xf>
    <xf numFmtId="0" fontId="5" fillId="4" borderId="12" xfId="4" applyFont="1" applyFill="1" applyBorder="1" applyAlignment="1">
      <alignment horizontal="center" vertical="center"/>
    </xf>
    <xf numFmtId="0" fontId="5" fillId="2" borderId="45" xfId="4" applyFont="1" applyFill="1" applyBorder="1" applyAlignment="1">
      <alignment horizontal="center" vertical="center"/>
    </xf>
    <xf numFmtId="172" fontId="5" fillId="2" borderId="43" xfId="4" applyNumberFormat="1" applyFont="1" applyFill="1" applyBorder="1" applyAlignment="1">
      <alignment horizontal="center" vertical="center"/>
    </xf>
    <xf numFmtId="0" fontId="5" fillId="2" borderId="43" xfId="4" applyFont="1" applyFill="1" applyBorder="1" applyAlignment="1">
      <alignment horizontal="center" vertical="center"/>
    </xf>
    <xf numFmtId="172" fontId="5" fillId="2" borderId="46" xfId="4" applyNumberFormat="1" applyFont="1" applyFill="1" applyBorder="1" applyAlignment="1">
      <alignment horizontal="center" vertical="center"/>
    </xf>
    <xf numFmtId="0" fontId="5" fillId="3" borderId="48" xfId="4" applyFont="1" applyFill="1" applyBorder="1" applyAlignment="1">
      <alignment horizontal="center" vertical="center"/>
    </xf>
    <xf numFmtId="0" fontId="5" fillId="3" borderId="47" xfId="4" applyFont="1" applyFill="1" applyBorder="1" applyAlignment="1">
      <alignment horizontal="center" vertical="center"/>
    </xf>
    <xf numFmtId="0" fontId="5" fillId="2" borderId="13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5" fillId="2" borderId="28" xfId="4" applyFont="1" applyFill="1" applyBorder="1" applyAlignment="1">
      <alignment horizontal="center" vertical="center"/>
    </xf>
    <xf numFmtId="0" fontId="5" fillId="2" borderId="46" xfId="4" applyFont="1" applyFill="1" applyBorder="1" applyAlignment="1">
      <alignment horizontal="center" vertical="center"/>
    </xf>
    <xf numFmtId="0" fontId="5" fillId="2" borderId="48" xfId="4" applyFont="1" applyFill="1" applyBorder="1" applyAlignment="1">
      <alignment horizontal="center" vertical="center"/>
    </xf>
    <xf numFmtId="0" fontId="5" fillId="2" borderId="47" xfId="4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1" fillId="0" borderId="0" xfId="4" applyFont="1" applyAlignment="1">
      <alignment horizontal="center"/>
    </xf>
    <xf numFmtId="0" fontId="3" fillId="0" borderId="0" xfId="4" applyAlignment="1">
      <alignment horizontal="left"/>
    </xf>
    <xf numFmtId="0" fontId="9" fillId="0" borderId="0" xfId="4" applyFont="1" applyAlignment="1">
      <alignment horizontal="left"/>
    </xf>
    <xf numFmtId="0" fontId="5" fillId="4" borderId="44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center" vertical="center"/>
    </xf>
    <xf numFmtId="0" fontId="5" fillId="4" borderId="48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center" vertical="center"/>
    </xf>
    <xf numFmtId="0" fontId="2" fillId="0" borderId="47" xfId="4" applyFont="1" applyFill="1" applyBorder="1" applyAlignment="1">
      <alignment horizontal="center" vertical="center"/>
    </xf>
    <xf numFmtId="0" fontId="2" fillId="0" borderId="46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27" xfId="4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center" vertical="center"/>
    </xf>
    <xf numFmtId="0" fontId="2" fillId="0" borderId="34" xfId="4" applyFont="1" applyBorder="1" applyAlignment="1">
      <alignment horizontal="left" vertical="center"/>
    </xf>
    <xf numFmtId="0" fontId="2" fillId="0" borderId="35" xfId="4" applyFont="1" applyBorder="1" applyAlignment="1">
      <alignment horizontal="left" vertical="center"/>
    </xf>
    <xf numFmtId="0" fontId="2" fillId="0" borderId="36" xfId="4" applyFont="1" applyBorder="1" applyAlignment="1">
      <alignment horizontal="left" vertical="center"/>
    </xf>
    <xf numFmtId="0" fontId="5" fillId="2" borderId="39" xfId="4" applyFont="1" applyFill="1" applyBorder="1" applyAlignment="1">
      <alignment horizontal="center" vertical="center"/>
    </xf>
    <xf numFmtId="0" fontId="5" fillId="2" borderId="40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5" fillId="4" borderId="14" xfId="4" applyFont="1" applyFill="1" applyBorder="1" applyAlignment="1">
      <alignment horizontal="center" vertical="center"/>
    </xf>
    <xf numFmtId="0" fontId="2" fillId="0" borderId="32" xfId="4" applyFont="1" applyFill="1" applyBorder="1" applyAlignment="1">
      <alignment horizontal="left" vertical="center"/>
    </xf>
    <xf numFmtId="0" fontId="2" fillId="0" borderId="37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left" vertical="center"/>
    </xf>
    <xf numFmtId="0" fontId="2" fillId="0" borderId="25" xfId="4" applyFont="1" applyBorder="1" applyAlignment="1">
      <alignment horizontal="left" vertical="center"/>
    </xf>
    <xf numFmtId="0" fontId="2" fillId="0" borderId="38" xfId="4" applyFont="1" applyBorder="1" applyAlignment="1">
      <alignment horizontal="left" vertical="center"/>
    </xf>
    <xf numFmtId="0" fontId="2" fillId="0" borderId="26" xfId="4" applyFont="1" applyBorder="1" applyAlignment="1">
      <alignment horizontal="left" vertical="center"/>
    </xf>
    <xf numFmtId="0" fontId="5" fillId="2" borderId="51" xfId="4" applyFont="1" applyFill="1" applyBorder="1" applyAlignment="1">
      <alignment horizontal="center" vertical="center"/>
    </xf>
    <xf numFmtId="0" fontId="5" fillId="2" borderId="49" xfId="4" applyFont="1" applyFill="1" applyBorder="1" applyAlignment="1">
      <alignment horizontal="center"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28" xfId="4" applyFont="1" applyFill="1" applyBorder="1" applyAlignment="1">
      <alignment horizontal="center" vertical="center"/>
    </xf>
    <xf numFmtId="0" fontId="5" fillId="0" borderId="41" xfId="4" applyFont="1" applyBorder="1" applyAlignment="1">
      <alignment horizontal="center" vertical="center"/>
    </xf>
    <xf numFmtId="0" fontId="5" fillId="0" borderId="42" xfId="4" applyFont="1" applyBorder="1" applyAlignment="1">
      <alignment horizontal="center" vertical="center"/>
    </xf>
    <xf numFmtId="0" fontId="2" fillId="0" borderId="32" xfId="4" applyFont="1" applyBorder="1" applyAlignment="1">
      <alignment horizontal="left" vertical="center"/>
    </xf>
    <xf numFmtId="0" fontId="2" fillId="0" borderId="37" xfId="4" applyFont="1" applyBorder="1" applyAlignment="1">
      <alignment horizontal="left" vertical="center"/>
    </xf>
    <xf numFmtId="0" fontId="2" fillId="0" borderId="33" xfId="4" applyFont="1" applyBorder="1" applyAlignment="1">
      <alignment horizontal="left" vertical="center"/>
    </xf>
    <xf numFmtId="0" fontId="4" fillId="0" borderId="39" xfId="4" applyFont="1" applyFill="1" applyBorder="1" applyAlignment="1">
      <alignment horizontal="center" vertical="center"/>
    </xf>
    <xf numFmtId="0" fontId="4" fillId="0" borderId="40" xfId="4" applyFont="1" applyFill="1" applyBorder="1" applyAlignment="1">
      <alignment horizontal="center" vertical="center"/>
    </xf>
    <xf numFmtId="172" fontId="5" fillId="3" borderId="46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center" vertical="center"/>
    </xf>
    <xf numFmtId="0" fontId="5" fillId="0" borderId="26" xfId="4" applyFont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2" fillId="0" borderId="39" xfId="4" applyFont="1" applyFill="1" applyBorder="1" applyAlignment="1">
      <alignment horizontal="center" vertical="center"/>
    </xf>
    <xf numFmtId="0" fontId="2" fillId="0" borderId="40" xfId="4" applyFont="1" applyFill="1" applyBorder="1" applyAlignment="1">
      <alignment horizontal="center" vertical="center"/>
    </xf>
    <xf numFmtId="0" fontId="5" fillId="2" borderId="50" xfId="4" applyFont="1" applyFill="1" applyBorder="1" applyAlignment="1">
      <alignment horizontal="center" vertical="center"/>
    </xf>
    <xf numFmtId="0" fontId="5" fillId="3" borderId="12" xfId="4" applyFont="1" applyFill="1" applyBorder="1" applyAlignment="1">
      <alignment horizontal="center" vertical="center"/>
    </xf>
    <xf numFmtId="0" fontId="5" fillId="3" borderId="13" xfId="4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center" vertical="center"/>
    </xf>
    <xf numFmtId="0" fontId="5" fillId="3" borderId="28" xfId="4" applyFont="1" applyFill="1" applyBorder="1" applyAlignment="1">
      <alignment horizontal="center" vertical="center"/>
    </xf>
    <xf numFmtId="0" fontId="5" fillId="4" borderId="16" xfId="4" applyFont="1" applyFill="1" applyBorder="1" applyAlignment="1">
      <alignment horizontal="center" vertical="center"/>
    </xf>
    <xf numFmtId="172" fontId="5" fillId="4" borderId="46" xfId="4" applyNumberFormat="1" applyFont="1" applyFill="1" applyBorder="1" applyAlignment="1">
      <alignment horizontal="center" vertical="center"/>
    </xf>
    <xf numFmtId="172" fontId="5" fillId="4" borderId="9" xfId="4" applyNumberFormat="1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4" borderId="45" xfId="2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/>
    </xf>
    <xf numFmtId="0" fontId="5" fillId="4" borderId="4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172" fontId="5" fillId="4" borderId="46" xfId="2" applyNumberFormat="1" applyFont="1" applyFill="1" applyBorder="1" applyAlignment="1">
      <alignment horizontal="center" vertical="center"/>
    </xf>
    <xf numFmtId="172" fontId="5" fillId="4" borderId="19" xfId="2" applyNumberFormat="1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0" fontId="5" fillId="4" borderId="4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5" fillId="4" borderId="46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2" borderId="45" xfId="2" applyFont="1" applyFill="1" applyBorder="1" applyAlignment="1">
      <alignment horizontal="center" vertical="center"/>
    </xf>
    <xf numFmtId="0" fontId="5" fillId="2" borderId="43" xfId="2" applyFont="1" applyFill="1" applyBorder="1" applyAlignment="1">
      <alignment horizontal="center" vertical="center"/>
    </xf>
    <xf numFmtId="0" fontId="5" fillId="2" borderId="46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47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5" fillId="4" borderId="44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1" fillId="0" borderId="0" xfId="2" quotePrefix="1" applyFont="1" applyAlignment="1">
      <alignment horizontal="center"/>
    </xf>
    <xf numFmtId="0" fontId="1" fillId="0" borderId="0" xfId="2" applyFont="1" applyAlignment="1">
      <alignment horizontal="center"/>
    </xf>
    <xf numFmtId="0" fontId="3" fillId="0" borderId="0" xfId="2" applyAlignment="1">
      <alignment horizontal="left"/>
    </xf>
    <xf numFmtId="0" fontId="9" fillId="0" borderId="0" xfId="2" applyFont="1" applyAlignment="1">
      <alignment horizontal="left"/>
    </xf>
    <xf numFmtId="0" fontId="5" fillId="4" borderId="10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/>
    </xf>
    <xf numFmtId="0" fontId="5" fillId="2" borderId="4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34" xfId="2" applyFont="1" applyBorder="1" applyAlignment="1">
      <alignment horizontal="left" vertical="center"/>
    </xf>
    <xf numFmtId="0" fontId="2" fillId="0" borderId="35" xfId="2" applyFont="1" applyBorder="1" applyAlignment="1">
      <alignment horizontal="left" vertical="center"/>
    </xf>
    <xf numFmtId="0" fontId="2" fillId="0" borderId="36" xfId="2" applyFont="1" applyBorder="1" applyAlignment="1">
      <alignment horizontal="left" vertical="center"/>
    </xf>
    <xf numFmtId="0" fontId="2" fillId="0" borderId="39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5" fillId="2" borderId="39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left" vertical="center"/>
    </xf>
    <xf numFmtId="0" fontId="2" fillId="0" borderId="37" xfId="2" applyFont="1" applyFill="1" applyBorder="1" applyAlignment="1">
      <alignment horizontal="left" vertical="center"/>
    </xf>
    <xf numFmtId="0" fontId="2" fillId="0" borderId="33" xfId="2" applyFont="1" applyFill="1" applyBorder="1" applyAlignment="1">
      <alignment horizontal="left" vertical="center"/>
    </xf>
    <xf numFmtId="0" fontId="2" fillId="0" borderId="25" xfId="2" applyFont="1" applyBorder="1" applyAlignment="1">
      <alignment horizontal="left" vertical="center"/>
    </xf>
    <xf numFmtId="0" fontId="2" fillId="0" borderId="38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5" fillId="2" borderId="51" xfId="2" applyFont="1" applyFill="1" applyBorder="1" applyAlignment="1">
      <alignment horizontal="center" vertical="center"/>
    </xf>
    <xf numFmtId="172" fontId="5" fillId="3" borderId="46" xfId="2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2" fillId="0" borderId="32" xfId="2" applyFont="1" applyBorder="1" applyAlignment="1">
      <alignment horizontal="left" vertical="center"/>
    </xf>
    <xf numFmtId="0" fontId="2" fillId="0" borderId="37" xfId="2" applyFont="1" applyBorder="1" applyAlignment="1">
      <alignment horizontal="left" vertical="center"/>
    </xf>
    <xf numFmtId="0" fontId="2" fillId="0" borderId="33" xfId="2" applyFont="1" applyBorder="1" applyAlignment="1">
      <alignment horizontal="left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/>
    </xf>
    <xf numFmtId="172" fontId="5" fillId="2" borderId="46" xfId="2" applyNumberFormat="1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172" fontId="5" fillId="4" borderId="9" xfId="2" applyNumberFormat="1" applyFont="1" applyFill="1" applyBorder="1" applyAlignment="1">
      <alignment horizontal="center" vertical="center"/>
    </xf>
    <xf numFmtId="49" fontId="2" fillId="0" borderId="0" xfId="5" applyFont="1" applyAlignment="1">
      <alignment horizontal="center"/>
    </xf>
    <xf numFmtId="49" fontId="2" fillId="0" borderId="0" xfId="5" applyFont="1" applyAlignment="1">
      <alignment horizontal="center" vertical="center"/>
    </xf>
    <xf numFmtId="49" fontId="4" fillId="0" borderId="0" xfId="5" applyFont="1" applyBorder="1" applyAlignment="1">
      <alignment horizontal="left" vertical="center"/>
    </xf>
    <xf numFmtId="49" fontId="4" fillId="0" borderId="1" xfId="5" applyFont="1" applyBorder="1" applyAlignment="1">
      <alignment horizontal="center" vertical="center"/>
    </xf>
    <xf numFmtId="49" fontId="4" fillId="0" borderId="0" xfId="5" applyFont="1" applyBorder="1" applyAlignment="1">
      <alignment horizontal="center" vertical="center"/>
    </xf>
    <xf numFmtId="49" fontId="4" fillId="0" borderId="2" xfId="5" applyFont="1" applyBorder="1" applyAlignment="1">
      <alignment horizontal="center" vertical="center"/>
    </xf>
    <xf numFmtId="49" fontId="1" fillId="0" borderId="15" xfId="5" applyFont="1" applyBorder="1" applyAlignment="1">
      <alignment horizontal="center" vertical="center"/>
    </xf>
    <xf numFmtId="49" fontId="1" fillId="0" borderId="7" xfId="5" applyFont="1" applyBorder="1" applyAlignment="1">
      <alignment horizontal="center" vertical="center"/>
    </xf>
    <xf numFmtId="49" fontId="1" fillId="0" borderId="13" xfId="5" applyFont="1" applyBorder="1" applyAlignment="1">
      <alignment horizontal="center" vertical="center"/>
    </xf>
    <xf numFmtId="49" fontId="4" fillId="0" borderId="14" xfId="5" applyFont="1" applyBorder="1" applyAlignment="1">
      <alignment horizontal="center" vertical="center"/>
    </xf>
    <xf numFmtId="49" fontId="4" fillId="0" borderId="4" xfId="5" applyFont="1" applyBorder="1" applyAlignment="1">
      <alignment horizontal="center" vertical="center"/>
    </xf>
    <xf numFmtId="49" fontId="1" fillId="0" borderId="0" xfId="5" applyFont="1" applyBorder="1" applyAlignment="1">
      <alignment horizontal="left" vertical="center"/>
    </xf>
    <xf numFmtId="49" fontId="2" fillId="0" borderId="0" xfId="5" applyFont="1" applyBorder="1" applyAlignment="1">
      <alignment horizontal="left" vertical="center"/>
    </xf>
    <xf numFmtId="49" fontId="2" fillId="0" borderId="0" xfId="5" quotePrefix="1" applyFont="1" applyBorder="1" applyAlignment="1">
      <alignment horizontal="left" vertical="center"/>
    </xf>
    <xf numFmtId="49" fontId="4" fillId="0" borderId="48" xfId="5" applyFont="1" applyBorder="1" applyAlignment="1">
      <alignment horizontal="center" vertical="center"/>
    </xf>
    <xf numFmtId="49" fontId="4" fillId="0" borderId="52" xfId="5" applyFont="1" applyBorder="1" applyAlignment="1">
      <alignment horizontal="center" vertical="center"/>
    </xf>
    <xf numFmtId="49" fontId="4" fillId="0" borderId="45" xfId="5" applyFont="1" applyBorder="1" applyAlignment="1">
      <alignment horizontal="center" vertical="center"/>
    </xf>
    <xf numFmtId="49" fontId="4" fillId="0" borderId="15" xfId="5" applyFont="1" applyBorder="1" applyAlignment="1">
      <alignment horizontal="center" vertical="center"/>
    </xf>
    <xf numFmtId="49" fontId="4" fillId="0" borderId="7" xfId="5" applyFont="1" applyBorder="1" applyAlignment="1">
      <alignment horizontal="center" vertical="center"/>
    </xf>
    <xf numFmtId="49" fontId="4" fillId="0" borderId="13" xfId="5" applyFont="1" applyBorder="1" applyAlignment="1">
      <alignment horizontal="center" vertical="center"/>
    </xf>
    <xf numFmtId="49" fontId="4" fillId="0" borderId="12" xfId="5" applyFont="1" applyBorder="1" applyAlignment="1">
      <alignment horizontal="center" vertical="center"/>
    </xf>
    <xf numFmtId="49" fontId="4" fillId="0" borderId="0" xfId="6" applyFont="1" applyBorder="1" applyAlignment="1">
      <alignment horizontal="left" vertical="center"/>
    </xf>
    <xf numFmtId="49" fontId="4" fillId="0" borderId="14" xfId="6" applyFont="1" applyBorder="1" applyAlignment="1">
      <alignment horizontal="center" vertical="center"/>
    </xf>
    <xf numFmtId="49" fontId="4" fillId="0" borderId="4" xfId="6" applyFont="1" applyBorder="1" applyAlignment="1">
      <alignment horizontal="center" vertical="center"/>
    </xf>
    <xf numFmtId="49" fontId="4" fillId="0" borderId="12" xfId="6" applyFont="1" applyBorder="1" applyAlignment="1">
      <alignment horizontal="center" vertical="center"/>
    </xf>
    <xf numFmtId="49" fontId="1" fillId="0" borderId="15" xfId="6" applyFont="1" applyBorder="1" applyAlignment="1">
      <alignment horizontal="center" vertical="center"/>
    </xf>
    <xf numFmtId="49" fontId="1" fillId="0" borderId="7" xfId="6" applyFont="1" applyBorder="1" applyAlignment="1">
      <alignment horizontal="center" vertical="center"/>
    </xf>
    <xf numFmtId="49" fontId="1" fillId="0" borderId="13" xfId="6" applyFont="1" applyBorder="1" applyAlignment="1">
      <alignment horizontal="center" vertical="center"/>
    </xf>
    <xf numFmtId="49" fontId="1" fillId="0" borderId="0" xfId="6" applyFont="1" applyBorder="1" applyAlignment="1">
      <alignment horizontal="left" vertical="center"/>
    </xf>
    <xf numFmtId="49" fontId="2" fillId="0" borderId="0" xfId="6" applyFont="1" applyBorder="1" applyAlignment="1">
      <alignment horizontal="left" vertical="center"/>
    </xf>
    <xf numFmtId="49" fontId="2" fillId="0" borderId="0" xfId="6" quotePrefix="1" applyFont="1" applyBorder="1" applyAlignment="1">
      <alignment horizontal="left" vertical="center"/>
    </xf>
    <xf numFmtId="49" fontId="4" fillId="0" borderId="1" xfId="6" applyFont="1" applyBorder="1" applyAlignment="1">
      <alignment horizontal="center" vertical="center"/>
    </xf>
    <xf numFmtId="49" fontId="4" fillId="0" borderId="0" xfId="6" applyFont="1" applyBorder="1" applyAlignment="1">
      <alignment horizontal="center" vertical="center"/>
    </xf>
    <xf numFmtId="49" fontId="4" fillId="0" borderId="2" xfId="6" applyFont="1" applyBorder="1" applyAlignment="1">
      <alignment horizontal="center" vertical="center"/>
    </xf>
    <xf numFmtId="49" fontId="4" fillId="0" borderId="15" xfId="6" applyFont="1" applyBorder="1" applyAlignment="1">
      <alignment horizontal="center" vertical="center"/>
    </xf>
    <xf numFmtId="49" fontId="4" fillId="0" borderId="7" xfId="6" applyFont="1" applyBorder="1" applyAlignment="1">
      <alignment horizontal="center" vertical="center"/>
    </xf>
    <xf numFmtId="49" fontId="4" fillId="0" borderId="13" xfId="6" applyFont="1" applyBorder="1" applyAlignment="1">
      <alignment horizontal="center" vertical="center"/>
    </xf>
    <xf numFmtId="0" fontId="2" fillId="0" borderId="15" xfId="7" applyFont="1" applyBorder="1" applyAlignment="1">
      <alignment horizontal="center"/>
    </xf>
    <xf numFmtId="0" fontId="2" fillId="0" borderId="7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4" xfId="7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1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2" fillId="0" borderId="0" xfId="7" applyFont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6" fillId="0" borderId="14" xfId="7" applyFont="1" applyBorder="1" applyAlignment="1">
      <alignment horizontal="center"/>
    </xf>
    <xf numFmtId="0" fontId="6" fillId="0" borderId="4" xfId="7" applyFont="1" applyBorder="1" applyAlignment="1">
      <alignment horizontal="center"/>
    </xf>
    <xf numFmtId="0" fontId="1" fillId="0" borderId="1" xfId="7" applyFont="1" applyBorder="1" applyAlignment="1">
      <alignment horizontal="center"/>
    </xf>
    <xf numFmtId="0" fontId="1" fillId="0" borderId="0" xfId="7" applyFont="1" applyBorder="1" applyAlignment="1">
      <alignment horizontal="center"/>
    </xf>
    <xf numFmtId="0" fontId="4" fillId="0" borderId="0" xfId="7" applyFont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Border="1" applyAlignment="1">
      <alignment horizontal="center"/>
    </xf>
    <xf numFmtId="0" fontId="2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0" fontId="4" fillId="0" borderId="14" xfId="8" applyFont="1" applyBorder="1" applyAlignment="1">
      <alignment horizontal="center"/>
    </xf>
    <xf numFmtId="0" fontId="4" fillId="0" borderId="4" xfId="8" applyFont="1" applyBorder="1" applyAlignment="1">
      <alignment horizontal="center"/>
    </xf>
    <xf numFmtId="0" fontId="4" fillId="0" borderId="12" xfId="8" applyFont="1" applyBorder="1" applyAlignment="1">
      <alignment horizontal="center"/>
    </xf>
    <xf numFmtId="0" fontId="6" fillId="0" borderId="14" xfId="8" applyFont="1" applyBorder="1" applyAlignment="1">
      <alignment horizontal="center"/>
    </xf>
    <xf numFmtId="0" fontId="6" fillId="0" borderId="4" xfId="8" applyFont="1" applyBorder="1" applyAlignment="1">
      <alignment horizontal="center"/>
    </xf>
    <xf numFmtId="0" fontId="2" fillId="0" borderId="15" xfId="8" applyFont="1" applyBorder="1" applyAlignment="1">
      <alignment horizontal="center"/>
    </xf>
    <xf numFmtId="0" fontId="2" fillId="0" borderId="7" xfId="8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14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1" xfId="8" applyFont="1" applyFill="1" applyBorder="1" applyAlignment="1">
      <alignment horizontal="center"/>
    </xf>
    <xf numFmtId="0" fontId="2" fillId="0" borderId="0" xfId="8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0">
    <cellStyle name="Standard" xfId="0" builtinId="0"/>
    <cellStyle name="Standard_THERM LEIST.FB14" xfId="1"/>
    <cellStyle name="Standard_THERM LEIST.FB14FL" xfId="2"/>
    <cellStyle name="Standard_THERM LEIST.FB7" xfId="3"/>
    <cellStyle name="Standard_THERM LEIST.FB7FL." xfId="4"/>
    <cellStyle name="Standard_THERM.DRUCKVERL.FB.14" xfId="5"/>
    <cellStyle name="Standard_THERM.DRUCKVERL.FB.7" xfId="6"/>
    <cellStyle name="Standard_THERM.DRUCKVERL.ROLLEN" xfId="7"/>
    <cellStyle name="Standard_THERM.DRUCKVERL.STANGEN" xfId="8"/>
    <cellStyle name="Standard_THERM.FB.ABMESSUNGEN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104775</xdr:rowOff>
    </xdr:from>
    <xdr:to>
      <xdr:col>6</xdr:col>
      <xdr:colOff>609600</xdr:colOff>
      <xdr:row>25</xdr:row>
      <xdr:rowOff>9525</xdr:rowOff>
    </xdr:to>
    <xdr:pic>
      <xdr:nvPicPr>
        <xdr:cNvPr id="7176" name="Picture 6">
          <a:extLst>
            <a:ext uri="{FF2B5EF4-FFF2-40B4-BE49-F238E27FC236}">
              <a16:creationId xmlns:a16="http://schemas.microsoft.com/office/drawing/2014/main" id="{9F17AABA-D06E-45B7-AB70-0BC2D850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04800"/>
          <a:ext cx="352425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29</xdr:row>
      <xdr:rowOff>152400</xdr:rowOff>
    </xdr:from>
    <xdr:to>
      <xdr:col>6</xdr:col>
      <xdr:colOff>609600</xdr:colOff>
      <xdr:row>53</xdr:row>
      <xdr:rowOff>66675</xdr:rowOff>
    </xdr:to>
    <xdr:pic>
      <xdr:nvPicPr>
        <xdr:cNvPr id="7177" name="Picture 7">
          <a:extLst>
            <a:ext uri="{FF2B5EF4-FFF2-40B4-BE49-F238E27FC236}">
              <a16:creationId xmlns:a16="http://schemas.microsoft.com/office/drawing/2014/main" id="{998C7611-3ADF-4B11-BF17-9564231E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4924425"/>
          <a:ext cx="3457575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view="pageBreakPreview" zoomScaleNormal="100" workbookViewId="0">
      <selection activeCell="A27" sqref="A27"/>
    </sheetView>
  </sheetViews>
  <sheetFormatPr baseColWidth="10" defaultRowHeight="12.75" x14ac:dyDescent="0.2"/>
  <sheetData>
    <row r="1" spans="2:8" ht="15.75" x14ac:dyDescent="0.25">
      <c r="B1" s="113" t="s">
        <v>214</v>
      </c>
      <c r="C1" s="113"/>
      <c r="D1" s="113"/>
      <c r="E1" s="113"/>
      <c r="F1" s="113"/>
      <c r="G1" s="113"/>
      <c r="H1" s="113"/>
    </row>
    <row r="29" spans="2:8" ht="15.75" x14ac:dyDescent="0.25">
      <c r="B29" s="113" t="s">
        <v>215</v>
      </c>
      <c r="C29" s="113"/>
      <c r="D29" s="113"/>
      <c r="E29" s="113"/>
      <c r="F29" s="113"/>
      <c r="G29" s="113"/>
      <c r="H29" s="113"/>
    </row>
    <row r="30" spans="2:8" ht="15.75" x14ac:dyDescent="0.25">
      <c r="B30" s="104"/>
      <c r="C30" s="104"/>
      <c r="D30" s="104"/>
      <c r="E30" s="104"/>
      <c r="F30" s="104"/>
      <c r="G30" s="104"/>
      <c r="H30" s="104"/>
    </row>
  </sheetData>
  <mergeCells count="2">
    <mergeCell ref="B1:H1"/>
    <mergeCell ref="B29:H29"/>
  </mergeCells>
  <pageMargins left="0" right="0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view="pageBreakPreview" zoomScaleNormal="100" workbookViewId="0">
      <selection activeCell="R3" sqref="R3"/>
    </sheetView>
  </sheetViews>
  <sheetFormatPr baseColWidth="10" defaultColWidth="10.28515625" defaultRowHeight="11.25" x14ac:dyDescent="0.2"/>
  <cols>
    <col min="1" max="1" width="15.7109375" style="1" customWidth="1"/>
    <col min="2" max="4" width="6.28515625" style="1" customWidth="1"/>
    <col min="5" max="5" width="1.42578125" style="1" hidden="1" customWidth="1"/>
    <col min="6" max="14" width="6.7109375" style="1" customWidth="1"/>
    <col min="15" max="16384" width="10.28515625" style="1"/>
  </cols>
  <sheetData>
    <row r="1" spans="2:15" ht="18" customHeight="1" x14ac:dyDescent="0.2"/>
    <row r="2" spans="2:15" ht="18" customHeight="1" x14ac:dyDescent="0.2">
      <c r="D2" s="2"/>
    </row>
    <row r="3" spans="2:15" ht="18" customHeight="1" x14ac:dyDescent="0.25">
      <c r="B3" s="547" t="s">
        <v>3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1" t="s">
        <v>0</v>
      </c>
    </row>
    <row r="4" spans="2:15" ht="18" customHeight="1" x14ac:dyDescent="0.25">
      <c r="B4" s="547" t="s">
        <v>219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</row>
    <row r="5" spans="2:15" ht="18" customHeight="1" x14ac:dyDescent="0.25">
      <c r="B5" s="547"/>
      <c r="C5" s="547"/>
      <c r="D5" s="547"/>
      <c r="E5" s="547"/>
      <c r="F5" s="548"/>
      <c r="G5" s="548"/>
      <c r="H5" s="548"/>
      <c r="I5" s="548"/>
      <c r="J5" s="548"/>
      <c r="K5" s="548"/>
      <c r="L5" s="548"/>
      <c r="M5" s="548"/>
      <c r="N5" s="548"/>
    </row>
    <row r="6" spans="2:15" ht="18" customHeight="1" x14ac:dyDescent="0.25">
      <c r="B6" s="547"/>
      <c r="C6" s="547"/>
      <c r="D6" s="547"/>
      <c r="E6" s="547"/>
      <c r="F6" s="3"/>
      <c r="G6" s="3"/>
      <c r="H6" s="3"/>
      <c r="I6" s="3"/>
      <c r="J6" s="3"/>
      <c r="K6" s="3"/>
      <c r="L6" s="3"/>
      <c r="M6" s="3"/>
      <c r="N6" s="3"/>
    </row>
    <row r="7" spans="2:15" ht="18" customHeight="1" x14ac:dyDescent="0.3">
      <c r="B7" s="552" t="s">
        <v>1</v>
      </c>
      <c r="C7" s="553"/>
      <c r="D7" s="553"/>
      <c r="E7" s="553"/>
      <c r="F7" s="549" t="s">
        <v>4</v>
      </c>
      <c r="G7" s="550"/>
      <c r="H7" s="550"/>
      <c r="I7" s="550"/>
      <c r="J7" s="550"/>
      <c r="K7" s="550"/>
      <c r="L7" s="550"/>
      <c r="M7" s="550"/>
      <c r="N7" s="551"/>
    </row>
    <row r="8" spans="2:15" ht="18" customHeight="1" x14ac:dyDescent="0.3">
      <c r="B8" s="545" t="s">
        <v>2</v>
      </c>
      <c r="C8" s="546"/>
      <c r="D8" s="546"/>
      <c r="E8" s="546"/>
      <c r="F8" s="4">
        <v>1</v>
      </c>
      <c r="G8" s="5">
        <v>5</v>
      </c>
      <c r="H8" s="5">
        <v>10</v>
      </c>
      <c r="I8" s="5">
        <v>15</v>
      </c>
      <c r="J8" s="5">
        <v>20</v>
      </c>
      <c r="K8" s="5">
        <v>25</v>
      </c>
      <c r="L8" s="5">
        <v>30</v>
      </c>
      <c r="M8" s="5">
        <v>40</v>
      </c>
      <c r="N8" s="6">
        <v>50</v>
      </c>
    </row>
    <row r="9" spans="2:15" ht="18" customHeight="1" x14ac:dyDescent="0.25">
      <c r="B9" s="558">
        <v>10</v>
      </c>
      <c r="C9" s="559"/>
      <c r="D9" s="559"/>
      <c r="E9" s="559"/>
      <c r="F9" s="7">
        <v>0.06</v>
      </c>
      <c r="G9" s="8">
        <f>SUM(F9*7)</f>
        <v>0.42</v>
      </c>
      <c r="H9" s="7">
        <f>SUM(F9*14)</f>
        <v>0.84</v>
      </c>
      <c r="I9" s="8">
        <f>SUM(F9*21)</f>
        <v>1.26</v>
      </c>
      <c r="J9" s="7">
        <f>SUM(F9*28)</f>
        <v>1.68</v>
      </c>
      <c r="K9" s="9">
        <f>SUM(F9*35)</f>
        <v>2.1</v>
      </c>
      <c r="L9" s="10">
        <f>SUM(F9*42)</f>
        <v>2.52</v>
      </c>
      <c r="M9" s="8">
        <f>SUM(F9*56)</f>
        <v>3.36</v>
      </c>
      <c r="N9" s="10">
        <f>SUM(F9*70)</f>
        <v>4.2</v>
      </c>
    </row>
    <row r="10" spans="2:15" ht="18" customHeight="1" x14ac:dyDescent="0.25">
      <c r="B10" s="556">
        <v>20</v>
      </c>
      <c r="C10" s="557"/>
      <c r="D10" s="557"/>
      <c r="E10" s="557"/>
      <c r="F10" s="11">
        <v>0.11</v>
      </c>
      <c r="G10" s="12">
        <f t="shared" ref="G10:G33" si="0">SUM(F10*7)</f>
        <v>0.77</v>
      </c>
      <c r="H10" s="11">
        <f t="shared" ref="H10:H33" si="1">SUM(F10*14)</f>
        <v>1.54</v>
      </c>
      <c r="I10" s="12">
        <f t="shared" ref="I10:I33" si="2">SUM(F10*21)</f>
        <v>2.31</v>
      </c>
      <c r="J10" s="11">
        <f t="shared" ref="J10:J33" si="3">SUM(F10*28)</f>
        <v>3.08</v>
      </c>
      <c r="K10" s="13">
        <f t="shared" ref="K10:K33" si="4">SUM(F10*35)</f>
        <v>3.85</v>
      </c>
      <c r="L10" s="14">
        <f t="shared" ref="L10:L33" si="5">SUM(F10*42)</f>
        <v>4.62</v>
      </c>
      <c r="M10" s="12">
        <f t="shared" ref="M10:M33" si="6">SUM(F10*56)</f>
        <v>6.16</v>
      </c>
      <c r="N10" s="14">
        <f t="shared" ref="N10:N33" si="7">SUM(F10*70)</f>
        <v>7.7</v>
      </c>
    </row>
    <row r="11" spans="2:15" ht="18" customHeight="1" x14ac:dyDescent="0.25">
      <c r="B11" s="556">
        <v>30</v>
      </c>
      <c r="C11" s="557"/>
      <c r="D11" s="557"/>
      <c r="E11" s="557"/>
      <c r="F11" s="11">
        <v>0.18</v>
      </c>
      <c r="G11" s="12">
        <f t="shared" si="0"/>
        <v>1.26</v>
      </c>
      <c r="H11" s="11">
        <f t="shared" si="1"/>
        <v>2.52</v>
      </c>
      <c r="I11" s="12">
        <f t="shared" si="2"/>
        <v>3.78</v>
      </c>
      <c r="J11" s="11">
        <f t="shared" si="3"/>
        <v>5.04</v>
      </c>
      <c r="K11" s="13">
        <f t="shared" si="4"/>
        <v>6.3</v>
      </c>
      <c r="L11" s="14">
        <f t="shared" si="5"/>
        <v>7.56</v>
      </c>
      <c r="M11" s="12">
        <f t="shared" si="6"/>
        <v>10.08</v>
      </c>
      <c r="N11" s="14">
        <f t="shared" si="7"/>
        <v>12.6</v>
      </c>
    </row>
    <row r="12" spans="2:15" ht="18" customHeight="1" x14ac:dyDescent="0.25">
      <c r="B12" s="556">
        <v>40</v>
      </c>
      <c r="C12" s="557"/>
      <c r="D12" s="557"/>
      <c r="E12" s="557"/>
      <c r="F12" s="11">
        <v>0.26</v>
      </c>
      <c r="G12" s="12">
        <f t="shared" si="0"/>
        <v>1.82</v>
      </c>
      <c r="H12" s="11">
        <f t="shared" si="1"/>
        <v>3.64</v>
      </c>
      <c r="I12" s="12">
        <f t="shared" si="2"/>
        <v>5.46</v>
      </c>
      <c r="J12" s="11">
        <f t="shared" si="3"/>
        <v>7.28</v>
      </c>
      <c r="K12" s="13">
        <f t="shared" si="4"/>
        <v>9.1</v>
      </c>
      <c r="L12" s="14">
        <f t="shared" si="5"/>
        <v>10.92</v>
      </c>
      <c r="M12" s="12">
        <f t="shared" si="6"/>
        <v>14.56</v>
      </c>
      <c r="N12" s="14">
        <f t="shared" si="7"/>
        <v>18.2</v>
      </c>
    </row>
    <row r="13" spans="2:15" ht="18" customHeight="1" x14ac:dyDescent="0.25">
      <c r="B13" s="554">
        <v>50</v>
      </c>
      <c r="C13" s="555"/>
      <c r="D13" s="555"/>
      <c r="E13" s="555"/>
      <c r="F13" s="15">
        <v>0.34</v>
      </c>
      <c r="G13" s="16">
        <f t="shared" si="0"/>
        <v>2.3800000000000003</v>
      </c>
      <c r="H13" s="15">
        <f t="shared" si="1"/>
        <v>4.7600000000000007</v>
      </c>
      <c r="I13" s="16">
        <f t="shared" si="2"/>
        <v>7.1400000000000006</v>
      </c>
      <c r="J13" s="15">
        <f t="shared" si="3"/>
        <v>9.5200000000000014</v>
      </c>
      <c r="K13" s="17">
        <f t="shared" si="4"/>
        <v>11.9</v>
      </c>
      <c r="L13" s="18">
        <f t="shared" si="5"/>
        <v>14.280000000000001</v>
      </c>
      <c r="M13" s="16">
        <f t="shared" si="6"/>
        <v>19.040000000000003</v>
      </c>
      <c r="N13" s="18">
        <f t="shared" si="7"/>
        <v>23.8</v>
      </c>
    </row>
    <row r="14" spans="2:15" ht="18" customHeight="1" x14ac:dyDescent="0.25">
      <c r="B14" s="556">
        <v>60</v>
      </c>
      <c r="C14" s="557"/>
      <c r="D14" s="557"/>
      <c r="E14" s="557"/>
      <c r="F14" s="11">
        <v>0.51</v>
      </c>
      <c r="G14" s="12">
        <f t="shared" si="0"/>
        <v>3.5700000000000003</v>
      </c>
      <c r="H14" s="11">
        <f t="shared" si="1"/>
        <v>7.1400000000000006</v>
      </c>
      <c r="I14" s="12">
        <f t="shared" si="2"/>
        <v>10.71</v>
      </c>
      <c r="J14" s="11">
        <f t="shared" si="3"/>
        <v>14.280000000000001</v>
      </c>
      <c r="K14" s="13">
        <f t="shared" si="4"/>
        <v>17.850000000000001</v>
      </c>
      <c r="L14" s="14">
        <f t="shared" si="5"/>
        <v>21.42</v>
      </c>
      <c r="M14" s="12">
        <f t="shared" si="6"/>
        <v>28.560000000000002</v>
      </c>
      <c r="N14" s="14">
        <f t="shared" si="7"/>
        <v>35.700000000000003</v>
      </c>
    </row>
    <row r="15" spans="2:15" ht="18" customHeight="1" x14ac:dyDescent="0.25">
      <c r="B15" s="556">
        <v>70</v>
      </c>
      <c r="C15" s="557"/>
      <c r="D15" s="557"/>
      <c r="E15" s="557"/>
      <c r="F15" s="11">
        <v>0.65</v>
      </c>
      <c r="G15" s="12">
        <f t="shared" si="0"/>
        <v>4.55</v>
      </c>
      <c r="H15" s="14">
        <f t="shared" si="1"/>
        <v>9.1</v>
      </c>
      <c r="I15" s="12">
        <f t="shared" si="2"/>
        <v>13.65</v>
      </c>
      <c r="J15" s="14">
        <f t="shared" si="3"/>
        <v>18.2</v>
      </c>
      <c r="K15" s="13">
        <f t="shared" si="4"/>
        <v>22.75</v>
      </c>
      <c r="L15" s="14">
        <f t="shared" si="5"/>
        <v>27.3</v>
      </c>
      <c r="M15" s="13">
        <f t="shared" si="6"/>
        <v>36.4</v>
      </c>
      <c r="N15" s="14">
        <f t="shared" si="7"/>
        <v>45.5</v>
      </c>
    </row>
    <row r="16" spans="2:15" ht="18" customHeight="1" x14ac:dyDescent="0.25">
      <c r="B16" s="556">
        <v>80</v>
      </c>
      <c r="C16" s="557"/>
      <c r="D16" s="557"/>
      <c r="E16" s="557"/>
      <c r="F16" s="11">
        <v>0.81</v>
      </c>
      <c r="G16" s="12">
        <f t="shared" si="0"/>
        <v>5.67</v>
      </c>
      <c r="H16" s="11">
        <f t="shared" si="1"/>
        <v>11.34</v>
      </c>
      <c r="I16" s="12">
        <f t="shared" si="2"/>
        <v>17.010000000000002</v>
      </c>
      <c r="J16" s="11">
        <f t="shared" si="3"/>
        <v>22.68</v>
      </c>
      <c r="K16" s="13">
        <f t="shared" si="4"/>
        <v>28.35</v>
      </c>
      <c r="L16" s="14">
        <f t="shared" si="5"/>
        <v>34.020000000000003</v>
      </c>
      <c r="M16" s="12">
        <f t="shared" si="6"/>
        <v>45.36</v>
      </c>
      <c r="N16" s="14">
        <f t="shared" si="7"/>
        <v>56.7</v>
      </c>
    </row>
    <row r="17" spans="2:14" ht="18" customHeight="1" x14ac:dyDescent="0.25">
      <c r="B17" s="556">
        <v>90</v>
      </c>
      <c r="C17" s="557"/>
      <c r="D17" s="557"/>
      <c r="E17" s="557"/>
      <c r="F17" s="11">
        <v>1.02</v>
      </c>
      <c r="G17" s="12">
        <f t="shared" si="0"/>
        <v>7.1400000000000006</v>
      </c>
      <c r="H17" s="11">
        <f t="shared" si="1"/>
        <v>14.280000000000001</v>
      </c>
      <c r="I17" s="12">
        <f t="shared" si="2"/>
        <v>21.42</v>
      </c>
      <c r="J17" s="11">
        <f t="shared" si="3"/>
        <v>28.560000000000002</v>
      </c>
      <c r="K17" s="13">
        <f t="shared" si="4"/>
        <v>35.700000000000003</v>
      </c>
      <c r="L17" s="14">
        <f t="shared" si="5"/>
        <v>42.84</v>
      </c>
      <c r="M17" s="12">
        <f t="shared" si="6"/>
        <v>57.120000000000005</v>
      </c>
      <c r="N17" s="14">
        <f t="shared" si="7"/>
        <v>71.400000000000006</v>
      </c>
    </row>
    <row r="18" spans="2:14" ht="18" customHeight="1" x14ac:dyDescent="0.25">
      <c r="B18" s="556">
        <v>100</v>
      </c>
      <c r="C18" s="557"/>
      <c r="D18" s="557"/>
      <c r="E18" s="557"/>
      <c r="F18" s="11">
        <v>1.1599999999999999</v>
      </c>
      <c r="G18" s="12">
        <f t="shared" si="0"/>
        <v>8.1199999999999992</v>
      </c>
      <c r="H18" s="11">
        <f t="shared" si="1"/>
        <v>16.239999999999998</v>
      </c>
      <c r="I18" s="12">
        <f t="shared" si="2"/>
        <v>24.36</v>
      </c>
      <c r="J18" s="11">
        <f t="shared" si="3"/>
        <v>32.479999999999997</v>
      </c>
      <c r="K18" s="13">
        <f t="shared" si="4"/>
        <v>40.599999999999994</v>
      </c>
      <c r="L18" s="14">
        <f t="shared" si="5"/>
        <v>48.72</v>
      </c>
      <c r="M18" s="12">
        <f t="shared" si="6"/>
        <v>64.959999999999994</v>
      </c>
      <c r="N18" s="14">
        <f t="shared" si="7"/>
        <v>81.199999999999989</v>
      </c>
    </row>
    <row r="19" spans="2:14" ht="18" customHeight="1" x14ac:dyDescent="0.25">
      <c r="B19" s="558">
        <v>120</v>
      </c>
      <c r="C19" s="559"/>
      <c r="D19" s="559"/>
      <c r="E19" s="559"/>
      <c r="F19" s="10">
        <v>1.7</v>
      </c>
      <c r="G19" s="9">
        <f t="shared" si="0"/>
        <v>11.9</v>
      </c>
      <c r="H19" s="10">
        <f t="shared" si="1"/>
        <v>23.8</v>
      </c>
      <c r="I19" s="9">
        <f t="shared" si="2"/>
        <v>35.699999999999996</v>
      </c>
      <c r="J19" s="10">
        <f t="shared" si="3"/>
        <v>47.6</v>
      </c>
      <c r="K19" s="9">
        <f t="shared" si="4"/>
        <v>59.5</v>
      </c>
      <c r="L19" s="10">
        <f t="shared" si="5"/>
        <v>71.399999999999991</v>
      </c>
      <c r="M19" s="9">
        <f t="shared" si="6"/>
        <v>95.2</v>
      </c>
      <c r="N19" s="10">
        <f t="shared" si="7"/>
        <v>119</v>
      </c>
    </row>
    <row r="20" spans="2:14" ht="18" customHeight="1" x14ac:dyDescent="0.25">
      <c r="B20" s="556">
        <v>140</v>
      </c>
      <c r="C20" s="557"/>
      <c r="D20" s="557"/>
      <c r="E20" s="557"/>
      <c r="F20" s="14">
        <v>2.2000000000000002</v>
      </c>
      <c r="G20" s="13">
        <f t="shared" si="0"/>
        <v>15.400000000000002</v>
      </c>
      <c r="H20" s="14">
        <f t="shared" si="1"/>
        <v>30.800000000000004</v>
      </c>
      <c r="I20" s="13">
        <f t="shared" si="2"/>
        <v>46.2</v>
      </c>
      <c r="J20" s="14">
        <f t="shared" si="3"/>
        <v>61.600000000000009</v>
      </c>
      <c r="K20" s="13">
        <f t="shared" si="4"/>
        <v>77</v>
      </c>
      <c r="L20" s="14">
        <f t="shared" si="5"/>
        <v>92.4</v>
      </c>
      <c r="M20" s="13">
        <f t="shared" si="6"/>
        <v>123.20000000000002</v>
      </c>
      <c r="N20" s="14">
        <f t="shared" si="7"/>
        <v>154</v>
      </c>
    </row>
    <row r="21" spans="2:14" ht="18" customHeight="1" x14ac:dyDescent="0.25">
      <c r="B21" s="556">
        <v>160</v>
      </c>
      <c r="C21" s="557"/>
      <c r="D21" s="557"/>
      <c r="E21" s="557"/>
      <c r="F21" s="11">
        <v>2.71</v>
      </c>
      <c r="G21" s="12">
        <f t="shared" si="0"/>
        <v>18.97</v>
      </c>
      <c r="H21" s="11">
        <f t="shared" si="1"/>
        <v>37.94</v>
      </c>
      <c r="I21" s="12">
        <f t="shared" si="2"/>
        <v>56.91</v>
      </c>
      <c r="J21" s="11">
        <f t="shared" si="3"/>
        <v>75.88</v>
      </c>
      <c r="K21" s="13">
        <f t="shared" si="4"/>
        <v>94.85</v>
      </c>
      <c r="L21" s="14">
        <f t="shared" si="5"/>
        <v>113.82</v>
      </c>
      <c r="M21" s="12">
        <f t="shared" si="6"/>
        <v>151.76</v>
      </c>
      <c r="N21" s="14">
        <f t="shared" si="7"/>
        <v>189.7</v>
      </c>
    </row>
    <row r="22" spans="2:14" ht="18" customHeight="1" x14ac:dyDescent="0.25">
      <c r="B22" s="556">
        <v>180</v>
      </c>
      <c r="C22" s="557"/>
      <c r="D22" s="557"/>
      <c r="E22" s="557"/>
      <c r="F22" s="11">
        <v>3.25</v>
      </c>
      <c r="G22" s="12">
        <f t="shared" si="0"/>
        <v>22.75</v>
      </c>
      <c r="H22" s="14">
        <f t="shared" si="1"/>
        <v>45.5</v>
      </c>
      <c r="I22" s="12">
        <f t="shared" si="2"/>
        <v>68.25</v>
      </c>
      <c r="J22" s="14">
        <f t="shared" si="3"/>
        <v>91</v>
      </c>
      <c r="K22" s="13">
        <f t="shared" si="4"/>
        <v>113.75</v>
      </c>
      <c r="L22" s="14">
        <f t="shared" si="5"/>
        <v>136.5</v>
      </c>
      <c r="M22" s="13">
        <f t="shared" si="6"/>
        <v>182</v>
      </c>
      <c r="N22" s="14">
        <f t="shared" si="7"/>
        <v>227.5</v>
      </c>
    </row>
    <row r="23" spans="2:14" ht="18" customHeight="1" x14ac:dyDescent="0.25">
      <c r="B23" s="554">
        <v>200</v>
      </c>
      <c r="C23" s="555"/>
      <c r="D23" s="555"/>
      <c r="E23" s="555"/>
      <c r="F23" s="15">
        <v>3.85</v>
      </c>
      <c r="G23" s="16">
        <f t="shared" si="0"/>
        <v>26.95</v>
      </c>
      <c r="H23" s="18">
        <f t="shared" si="1"/>
        <v>53.9</v>
      </c>
      <c r="I23" s="16">
        <f t="shared" si="2"/>
        <v>80.850000000000009</v>
      </c>
      <c r="J23" s="18">
        <f t="shared" si="3"/>
        <v>107.8</v>
      </c>
      <c r="K23" s="17">
        <f t="shared" si="4"/>
        <v>134.75</v>
      </c>
      <c r="L23" s="18">
        <f t="shared" si="5"/>
        <v>161.70000000000002</v>
      </c>
      <c r="M23" s="17">
        <f t="shared" si="6"/>
        <v>215.6</v>
      </c>
      <c r="N23" s="18">
        <f t="shared" si="7"/>
        <v>269.5</v>
      </c>
    </row>
    <row r="24" spans="2:14" ht="18" customHeight="1" x14ac:dyDescent="0.25">
      <c r="B24" s="556">
        <v>220</v>
      </c>
      <c r="C24" s="557"/>
      <c r="D24" s="557"/>
      <c r="E24" s="557"/>
      <c r="F24" s="11">
        <v>4.4400000000000004</v>
      </c>
      <c r="G24" s="12">
        <f t="shared" si="0"/>
        <v>31.080000000000002</v>
      </c>
      <c r="H24" s="11">
        <f t="shared" si="1"/>
        <v>62.160000000000004</v>
      </c>
      <c r="I24" s="12">
        <f t="shared" si="2"/>
        <v>93.240000000000009</v>
      </c>
      <c r="J24" s="11">
        <f t="shared" si="3"/>
        <v>124.32000000000001</v>
      </c>
      <c r="K24" s="13">
        <f t="shared" si="4"/>
        <v>155.4</v>
      </c>
      <c r="L24" s="14">
        <f t="shared" si="5"/>
        <v>186.48000000000002</v>
      </c>
      <c r="M24" s="12">
        <f t="shared" si="6"/>
        <v>248.64000000000001</v>
      </c>
      <c r="N24" s="14">
        <f t="shared" si="7"/>
        <v>310.8</v>
      </c>
    </row>
    <row r="25" spans="2:14" ht="18" customHeight="1" x14ac:dyDescent="0.25">
      <c r="B25" s="560">
        <v>240</v>
      </c>
      <c r="C25" s="561"/>
      <c r="D25" s="561"/>
      <c r="E25" s="561"/>
      <c r="F25" s="19">
        <v>5.2</v>
      </c>
      <c r="G25" s="20">
        <f t="shared" si="0"/>
        <v>36.4</v>
      </c>
      <c r="H25" s="19">
        <f t="shared" si="1"/>
        <v>72.8</v>
      </c>
      <c r="I25" s="20">
        <f t="shared" si="2"/>
        <v>109.2</v>
      </c>
      <c r="J25" s="19">
        <f t="shared" si="3"/>
        <v>145.6</v>
      </c>
      <c r="K25" s="20">
        <f t="shared" si="4"/>
        <v>182</v>
      </c>
      <c r="L25" s="19">
        <f t="shared" si="5"/>
        <v>218.4</v>
      </c>
      <c r="M25" s="20">
        <f t="shared" si="6"/>
        <v>291.2</v>
      </c>
      <c r="N25" s="19">
        <f t="shared" si="7"/>
        <v>364</v>
      </c>
    </row>
    <row r="26" spans="2:14" ht="18" customHeight="1" x14ac:dyDescent="0.25">
      <c r="B26" s="556">
        <v>260</v>
      </c>
      <c r="C26" s="557"/>
      <c r="D26" s="557"/>
      <c r="E26" s="557"/>
      <c r="F26" s="11">
        <v>5.81</v>
      </c>
      <c r="G26" s="12">
        <f t="shared" si="0"/>
        <v>40.669999999999995</v>
      </c>
      <c r="H26" s="11">
        <f t="shared" si="1"/>
        <v>81.339999999999989</v>
      </c>
      <c r="I26" s="12">
        <f t="shared" si="2"/>
        <v>122.00999999999999</v>
      </c>
      <c r="J26" s="11">
        <f t="shared" si="3"/>
        <v>162.67999999999998</v>
      </c>
      <c r="K26" s="13">
        <f t="shared" si="4"/>
        <v>203.35</v>
      </c>
      <c r="L26" s="14">
        <f t="shared" si="5"/>
        <v>244.01999999999998</v>
      </c>
      <c r="M26" s="12">
        <f t="shared" si="6"/>
        <v>325.35999999999996</v>
      </c>
      <c r="N26" s="14">
        <f t="shared" si="7"/>
        <v>406.7</v>
      </c>
    </row>
    <row r="27" spans="2:14" ht="18" customHeight="1" x14ac:dyDescent="0.25">
      <c r="B27" s="556">
        <v>280</v>
      </c>
      <c r="C27" s="557"/>
      <c r="D27" s="557"/>
      <c r="E27" s="557"/>
      <c r="F27" s="11">
        <v>6.98</v>
      </c>
      <c r="G27" s="12">
        <f t="shared" si="0"/>
        <v>48.86</v>
      </c>
      <c r="H27" s="11">
        <f t="shared" si="1"/>
        <v>97.72</v>
      </c>
      <c r="I27" s="12">
        <f t="shared" si="2"/>
        <v>146.58000000000001</v>
      </c>
      <c r="J27" s="11">
        <f t="shared" si="3"/>
        <v>195.44</v>
      </c>
      <c r="K27" s="13">
        <f t="shared" si="4"/>
        <v>244.3</v>
      </c>
      <c r="L27" s="14">
        <f t="shared" si="5"/>
        <v>293.16000000000003</v>
      </c>
      <c r="M27" s="12">
        <f t="shared" si="6"/>
        <v>390.88</v>
      </c>
      <c r="N27" s="14">
        <f t="shared" si="7"/>
        <v>488.6</v>
      </c>
    </row>
    <row r="28" spans="2:14" ht="18" customHeight="1" x14ac:dyDescent="0.25">
      <c r="B28" s="556">
        <v>300</v>
      </c>
      <c r="C28" s="557"/>
      <c r="D28" s="557"/>
      <c r="E28" s="557"/>
      <c r="F28" s="11">
        <v>7.41</v>
      </c>
      <c r="G28" s="12">
        <f t="shared" si="0"/>
        <v>51.870000000000005</v>
      </c>
      <c r="H28" s="11">
        <f t="shared" si="1"/>
        <v>103.74000000000001</v>
      </c>
      <c r="I28" s="12">
        <f t="shared" si="2"/>
        <v>155.61000000000001</v>
      </c>
      <c r="J28" s="11">
        <f t="shared" si="3"/>
        <v>207.48000000000002</v>
      </c>
      <c r="K28" s="13">
        <f t="shared" si="4"/>
        <v>259.35000000000002</v>
      </c>
      <c r="L28" s="14">
        <f t="shared" si="5"/>
        <v>311.22000000000003</v>
      </c>
      <c r="M28" s="12">
        <f t="shared" si="6"/>
        <v>414.96000000000004</v>
      </c>
      <c r="N28" s="14">
        <f t="shared" si="7"/>
        <v>518.70000000000005</v>
      </c>
    </row>
    <row r="29" spans="2:14" ht="18" customHeight="1" x14ac:dyDescent="0.25">
      <c r="B29" s="558">
        <v>320</v>
      </c>
      <c r="C29" s="559"/>
      <c r="D29" s="559"/>
      <c r="E29" s="559"/>
      <c r="F29" s="7">
        <v>8.4700000000000006</v>
      </c>
      <c r="G29" s="8">
        <f t="shared" si="0"/>
        <v>59.290000000000006</v>
      </c>
      <c r="H29" s="7">
        <f t="shared" si="1"/>
        <v>118.58000000000001</v>
      </c>
      <c r="I29" s="8">
        <f t="shared" si="2"/>
        <v>177.87</v>
      </c>
      <c r="J29" s="7">
        <f t="shared" si="3"/>
        <v>237.16000000000003</v>
      </c>
      <c r="K29" s="9">
        <f t="shared" si="4"/>
        <v>296.45000000000005</v>
      </c>
      <c r="L29" s="10">
        <f t="shared" si="5"/>
        <v>355.74</v>
      </c>
      <c r="M29" s="8">
        <f t="shared" si="6"/>
        <v>474.32000000000005</v>
      </c>
      <c r="N29" s="10">
        <f t="shared" si="7"/>
        <v>592.90000000000009</v>
      </c>
    </row>
    <row r="30" spans="2:14" ht="18" customHeight="1" x14ac:dyDescent="0.25">
      <c r="B30" s="556">
        <v>340</v>
      </c>
      <c r="C30" s="557"/>
      <c r="D30" s="557"/>
      <c r="E30" s="557"/>
      <c r="F30" s="11">
        <v>9.1199999999999992</v>
      </c>
      <c r="G30" s="12">
        <f t="shared" si="0"/>
        <v>63.839999999999996</v>
      </c>
      <c r="H30" s="11">
        <f t="shared" si="1"/>
        <v>127.67999999999999</v>
      </c>
      <c r="I30" s="12">
        <f t="shared" si="2"/>
        <v>191.51999999999998</v>
      </c>
      <c r="J30" s="11">
        <f t="shared" si="3"/>
        <v>255.35999999999999</v>
      </c>
      <c r="K30" s="13">
        <f t="shared" si="4"/>
        <v>319.2</v>
      </c>
      <c r="L30" s="14">
        <f t="shared" si="5"/>
        <v>383.03999999999996</v>
      </c>
      <c r="M30" s="12">
        <f t="shared" si="6"/>
        <v>510.71999999999997</v>
      </c>
      <c r="N30" s="14">
        <f t="shared" si="7"/>
        <v>638.4</v>
      </c>
    </row>
    <row r="31" spans="2:14" ht="18" customHeight="1" x14ac:dyDescent="0.25">
      <c r="B31" s="556">
        <v>360</v>
      </c>
      <c r="C31" s="557"/>
      <c r="D31" s="557"/>
      <c r="E31" s="557"/>
      <c r="F31" s="11">
        <v>10.78</v>
      </c>
      <c r="G31" s="12">
        <f t="shared" si="0"/>
        <v>75.459999999999994</v>
      </c>
      <c r="H31" s="14">
        <f t="shared" si="1"/>
        <v>150.91999999999999</v>
      </c>
      <c r="I31" s="12">
        <f t="shared" si="2"/>
        <v>226.38</v>
      </c>
      <c r="J31" s="11">
        <f t="shared" si="3"/>
        <v>301.83999999999997</v>
      </c>
      <c r="K31" s="13">
        <f t="shared" si="4"/>
        <v>377.29999999999995</v>
      </c>
      <c r="L31" s="14">
        <f t="shared" si="5"/>
        <v>452.76</v>
      </c>
      <c r="M31" s="12">
        <f t="shared" si="6"/>
        <v>603.67999999999995</v>
      </c>
      <c r="N31" s="14">
        <f t="shared" si="7"/>
        <v>754.59999999999991</v>
      </c>
    </row>
    <row r="32" spans="2:14" ht="18" customHeight="1" x14ac:dyDescent="0.25">
      <c r="B32" s="556">
        <v>380</v>
      </c>
      <c r="C32" s="557"/>
      <c r="D32" s="557"/>
      <c r="E32" s="557"/>
      <c r="F32" s="14">
        <v>11.5</v>
      </c>
      <c r="G32" s="13">
        <f t="shared" si="0"/>
        <v>80.5</v>
      </c>
      <c r="H32" s="14">
        <f t="shared" si="1"/>
        <v>161</v>
      </c>
      <c r="I32" s="13">
        <f t="shared" si="2"/>
        <v>241.5</v>
      </c>
      <c r="J32" s="14">
        <f t="shared" si="3"/>
        <v>322</v>
      </c>
      <c r="K32" s="13">
        <f t="shared" si="4"/>
        <v>402.5</v>
      </c>
      <c r="L32" s="14">
        <f t="shared" si="5"/>
        <v>483</v>
      </c>
      <c r="M32" s="13">
        <f t="shared" si="6"/>
        <v>644</v>
      </c>
      <c r="N32" s="14">
        <f t="shared" si="7"/>
        <v>805</v>
      </c>
    </row>
    <row r="33" spans="2:14" ht="18" customHeight="1" x14ac:dyDescent="0.25">
      <c r="B33" s="554">
        <v>400</v>
      </c>
      <c r="C33" s="555"/>
      <c r="D33" s="555"/>
      <c r="E33" s="555"/>
      <c r="F33" s="15">
        <v>13.02</v>
      </c>
      <c r="G33" s="16">
        <f t="shared" si="0"/>
        <v>91.14</v>
      </c>
      <c r="H33" s="15">
        <f t="shared" si="1"/>
        <v>182.28</v>
      </c>
      <c r="I33" s="16">
        <f t="shared" si="2"/>
        <v>273.42</v>
      </c>
      <c r="J33" s="15">
        <f t="shared" si="3"/>
        <v>364.56</v>
      </c>
      <c r="K33" s="17">
        <f t="shared" si="4"/>
        <v>455.7</v>
      </c>
      <c r="L33" s="18">
        <f t="shared" si="5"/>
        <v>546.84</v>
      </c>
      <c r="M33" s="16">
        <f t="shared" si="6"/>
        <v>729.12</v>
      </c>
      <c r="N33" s="18">
        <f t="shared" si="7"/>
        <v>911.4</v>
      </c>
    </row>
    <row r="34" spans="2:14" ht="18" customHeight="1" x14ac:dyDescent="0.2"/>
    <row r="35" spans="2:14" ht="18" customHeight="1" x14ac:dyDescent="0.2">
      <c r="I35" s="21"/>
    </row>
    <row r="36" spans="2:14" ht="18" customHeight="1" x14ac:dyDescent="0.2"/>
    <row r="37" spans="2:14" ht="18" customHeight="1" x14ac:dyDescent="0.2"/>
    <row r="38" spans="2:14" ht="18" customHeight="1" x14ac:dyDescent="0.2"/>
    <row r="39" spans="2:14" ht="18" customHeight="1" x14ac:dyDescent="0.2"/>
    <row r="40" spans="2:14" ht="18" customHeight="1" x14ac:dyDescent="0.2"/>
    <row r="41" spans="2:14" ht="18" customHeight="1" x14ac:dyDescent="0.2"/>
    <row r="42" spans="2:14" ht="18" customHeight="1" x14ac:dyDescent="0.2"/>
    <row r="43" spans="2:14" ht="18" customHeight="1" x14ac:dyDescent="0.2"/>
    <row r="44" spans="2:14" ht="16.149999999999999" customHeight="1" x14ac:dyDescent="0.2"/>
    <row r="45" spans="2:14" ht="16.149999999999999" customHeight="1" x14ac:dyDescent="0.2"/>
    <row r="46" spans="2:14" ht="16.149999999999999" customHeight="1" x14ac:dyDescent="0.2"/>
    <row r="47" spans="2:14" ht="16.149999999999999" customHeight="1" x14ac:dyDescent="0.2"/>
    <row r="48" spans="2:14" ht="16.149999999999999" customHeight="1" x14ac:dyDescent="0.2"/>
    <row r="49" ht="16.149999999999999" customHeight="1" x14ac:dyDescent="0.2"/>
    <row r="50" ht="16.149999999999999" customHeight="1" x14ac:dyDescent="0.2"/>
    <row r="51" ht="16.149999999999999" customHeight="1" x14ac:dyDescent="0.2"/>
    <row r="52" ht="16.149999999999999" customHeight="1" x14ac:dyDescent="0.2"/>
    <row r="53" ht="16.149999999999999" customHeight="1" x14ac:dyDescent="0.2"/>
    <row r="54" ht="16.149999999999999" customHeight="1" x14ac:dyDescent="0.2"/>
    <row r="55" ht="16.149999999999999" customHeight="1" x14ac:dyDescent="0.2"/>
    <row r="56" ht="16.149999999999999" customHeight="1" x14ac:dyDescent="0.2"/>
    <row r="57" ht="16.149999999999999" customHeight="1" x14ac:dyDescent="0.2"/>
    <row r="58" ht="16.149999999999999" customHeight="1" x14ac:dyDescent="0.2"/>
    <row r="59" ht="16.149999999999999" customHeight="1" x14ac:dyDescent="0.2"/>
    <row r="60" ht="16.149999999999999" customHeight="1" x14ac:dyDescent="0.2"/>
    <row r="61" ht="16.149999999999999" customHeight="1" x14ac:dyDescent="0.2"/>
    <row r="62" ht="16.149999999999999" customHeight="1" x14ac:dyDescent="0.2"/>
    <row r="63" ht="16.149999999999999" customHeight="1" x14ac:dyDescent="0.2"/>
    <row r="64" ht="16.149999999999999" customHeight="1" x14ac:dyDescent="0.2"/>
    <row r="65" ht="16.149999999999999" customHeight="1" x14ac:dyDescent="0.2"/>
    <row r="66" ht="16.149999999999999" customHeight="1" x14ac:dyDescent="0.2"/>
    <row r="67" ht="16.149999999999999" customHeight="1" x14ac:dyDescent="0.2"/>
    <row r="68" ht="16.149999999999999" customHeight="1" x14ac:dyDescent="0.2"/>
  </sheetData>
  <mergeCells count="33">
    <mergeCell ref="B33:E33"/>
    <mergeCell ref="B29:E29"/>
    <mergeCell ref="B30:E30"/>
    <mergeCell ref="B31:E31"/>
    <mergeCell ref="B32:E32"/>
    <mergeCell ref="B25:E25"/>
    <mergeCell ref="B26:E26"/>
    <mergeCell ref="B27:E27"/>
    <mergeCell ref="B28:E28"/>
    <mergeCell ref="B21:E21"/>
    <mergeCell ref="B22:E22"/>
    <mergeCell ref="B23:E23"/>
    <mergeCell ref="B24:E24"/>
    <mergeCell ref="B17:E17"/>
    <mergeCell ref="B18:E18"/>
    <mergeCell ref="B19:E19"/>
    <mergeCell ref="B20:E20"/>
    <mergeCell ref="B13:E13"/>
    <mergeCell ref="B14:E14"/>
    <mergeCell ref="B15:E15"/>
    <mergeCell ref="B16:E16"/>
    <mergeCell ref="B9:E9"/>
    <mergeCell ref="B10:E10"/>
    <mergeCell ref="B11:E11"/>
    <mergeCell ref="B12:E12"/>
    <mergeCell ref="B8:E8"/>
    <mergeCell ref="B5:E5"/>
    <mergeCell ref="B6:E6"/>
    <mergeCell ref="F5:N5"/>
    <mergeCell ref="B3:N3"/>
    <mergeCell ref="B4:N4"/>
    <mergeCell ref="F7:N7"/>
    <mergeCell ref="B7:E7"/>
  </mergeCells>
  <pageMargins left="0" right="0" top="0.98425196850393704" bottom="0.98425196850393704" header="0.51181102362204722" footer="0.51181102362204722"/>
  <pageSetup paperSize="9" orientation="portrait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46"/>
  <sheetViews>
    <sheetView topLeftCell="A4" zoomScaleNormal="100" workbookViewId="0">
      <selection activeCell="I13" sqref="I13"/>
    </sheetView>
  </sheetViews>
  <sheetFormatPr baseColWidth="10" defaultRowHeight="12.75" x14ac:dyDescent="0.2"/>
  <cols>
    <col min="1" max="1" width="4.7109375" customWidth="1"/>
    <col min="7" max="7" width="24.7109375" customWidth="1"/>
    <col min="8" max="8" width="17.7109375" customWidth="1"/>
  </cols>
  <sheetData>
    <row r="5" spans="2:8" ht="17.25" customHeight="1" x14ac:dyDescent="0.25">
      <c r="B5" s="562" t="s">
        <v>220</v>
      </c>
      <c r="C5" s="562"/>
      <c r="D5" s="562"/>
      <c r="E5" s="562"/>
      <c r="F5" s="562"/>
      <c r="G5" s="562"/>
      <c r="H5" s="110"/>
    </row>
    <row r="8" spans="2:8" ht="14.25" x14ac:dyDescent="0.2">
      <c r="B8" s="105"/>
      <c r="C8" s="105"/>
      <c r="D8" s="105"/>
      <c r="E8" s="105"/>
      <c r="F8" s="105"/>
      <c r="G8" s="105"/>
      <c r="H8" s="105"/>
    </row>
    <row r="9" spans="2:8" ht="15" x14ac:dyDescent="0.2">
      <c r="B9" s="108" t="s">
        <v>242</v>
      </c>
      <c r="C9" s="108"/>
      <c r="D9" s="108"/>
      <c r="E9" s="105"/>
      <c r="F9" s="105"/>
      <c r="G9" s="105"/>
      <c r="H9" s="105"/>
    </row>
    <row r="10" spans="2:8" ht="15" x14ac:dyDescent="0.2">
      <c r="B10" s="108" t="s">
        <v>241</v>
      </c>
      <c r="C10" s="108"/>
      <c r="D10" s="108"/>
      <c r="E10" s="105"/>
      <c r="F10" s="105"/>
      <c r="G10" s="105"/>
      <c r="H10" s="105"/>
    </row>
    <row r="11" spans="2:8" ht="15" x14ac:dyDescent="0.2">
      <c r="B11" s="108"/>
      <c r="C11" s="108"/>
      <c r="D11" s="108"/>
      <c r="E11" s="105"/>
      <c r="F11" s="105"/>
      <c r="G11" s="105"/>
      <c r="H11" s="105"/>
    </row>
    <row r="12" spans="2:8" ht="15" x14ac:dyDescent="0.2">
      <c r="B12" s="108" t="s">
        <v>221</v>
      </c>
      <c r="C12" s="108"/>
      <c r="D12" s="108"/>
      <c r="E12" s="105"/>
      <c r="F12" s="105"/>
      <c r="G12" s="105"/>
      <c r="H12" s="105"/>
    </row>
    <row r="13" spans="2:8" ht="15" x14ac:dyDescent="0.2">
      <c r="B13" s="108" t="s">
        <v>235</v>
      </c>
      <c r="C13" s="108"/>
      <c r="D13" s="108"/>
      <c r="E13" s="105"/>
      <c r="F13" s="105"/>
      <c r="G13" s="105"/>
      <c r="H13" s="105"/>
    </row>
    <row r="14" spans="2:8" ht="15" x14ac:dyDescent="0.2">
      <c r="B14" s="108" t="s">
        <v>237</v>
      </c>
      <c r="C14" s="108"/>
      <c r="D14" s="108"/>
      <c r="E14" s="105"/>
      <c r="F14" s="105"/>
      <c r="G14" s="105"/>
      <c r="H14" s="105"/>
    </row>
    <row r="15" spans="2:8" ht="15" x14ac:dyDescent="0.2">
      <c r="B15" s="108" t="s">
        <v>236</v>
      </c>
      <c r="C15" s="108"/>
      <c r="D15" s="108"/>
      <c r="E15" s="105"/>
      <c r="F15" s="105"/>
      <c r="G15" s="105"/>
      <c r="H15" s="105"/>
    </row>
    <row r="16" spans="2:8" ht="15" x14ac:dyDescent="0.2">
      <c r="B16" s="108" t="s">
        <v>222</v>
      </c>
      <c r="C16" s="108"/>
      <c r="D16" s="108"/>
      <c r="E16" s="105"/>
      <c r="F16" s="105"/>
      <c r="G16" s="105"/>
      <c r="H16" s="105"/>
    </row>
    <row r="17" spans="2:8" ht="15" x14ac:dyDescent="0.2">
      <c r="B17" s="108" t="s">
        <v>223</v>
      </c>
      <c r="C17" s="108"/>
      <c r="D17" s="108"/>
      <c r="E17" s="105"/>
      <c r="F17" s="105"/>
      <c r="G17" s="105"/>
      <c r="H17" s="105"/>
    </row>
    <row r="18" spans="2:8" ht="15" x14ac:dyDescent="0.2">
      <c r="B18" s="108" t="s">
        <v>239</v>
      </c>
      <c r="C18" s="108"/>
      <c r="D18" s="108"/>
      <c r="E18" s="105"/>
      <c r="F18" s="105"/>
      <c r="G18" s="105"/>
      <c r="H18" s="105"/>
    </row>
    <row r="19" spans="2:8" ht="15" x14ac:dyDescent="0.2">
      <c r="B19" s="108" t="s">
        <v>238</v>
      </c>
      <c r="C19" s="108"/>
      <c r="D19" s="108"/>
      <c r="E19" s="105"/>
      <c r="F19" s="105"/>
      <c r="G19" s="105"/>
      <c r="H19" s="105"/>
    </row>
    <row r="20" spans="2:8" ht="15" x14ac:dyDescent="0.2">
      <c r="B20" s="108"/>
      <c r="C20" s="108"/>
      <c r="D20" s="108"/>
      <c r="E20" s="105"/>
      <c r="F20" s="105"/>
      <c r="G20" s="105"/>
      <c r="H20" s="105"/>
    </row>
    <row r="21" spans="2:8" ht="15" x14ac:dyDescent="0.2">
      <c r="B21" s="108" t="s">
        <v>240</v>
      </c>
      <c r="C21" s="108"/>
      <c r="D21" s="108"/>
      <c r="E21" s="105"/>
      <c r="F21" s="105"/>
      <c r="G21" s="105"/>
      <c r="H21" s="105"/>
    </row>
    <row r="22" spans="2:8" ht="15" x14ac:dyDescent="0.2">
      <c r="B22" s="108" t="s">
        <v>244</v>
      </c>
      <c r="C22" s="108"/>
      <c r="D22" s="108"/>
      <c r="E22" s="105"/>
      <c r="F22" s="105"/>
      <c r="G22" s="105"/>
      <c r="H22" s="105"/>
    </row>
    <row r="23" spans="2:8" ht="15" x14ac:dyDescent="0.2">
      <c r="B23" s="108" t="s">
        <v>243</v>
      </c>
      <c r="C23" s="108"/>
      <c r="D23" s="108"/>
      <c r="E23" s="105"/>
      <c r="F23" s="105"/>
      <c r="G23" s="105"/>
      <c r="H23" s="105"/>
    </row>
    <row r="24" spans="2:8" ht="15" x14ac:dyDescent="0.2">
      <c r="B24" s="108" t="s">
        <v>246</v>
      </c>
      <c r="C24" s="108"/>
      <c r="D24" s="108"/>
      <c r="E24" s="105"/>
      <c r="F24" s="105"/>
      <c r="G24" s="105"/>
      <c r="H24" s="105"/>
    </row>
    <row r="25" spans="2:8" ht="15" x14ac:dyDescent="0.2">
      <c r="B25" s="108" t="s">
        <v>245</v>
      </c>
      <c r="C25" s="108"/>
      <c r="D25" s="108"/>
      <c r="E25" s="105"/>
      <c r="F25" s="105"/>
      <c r="G25" s="105"/>
      <c r="H25" s="105"/>
    </row>
    <row r="26" spans="2:8" ht="15" x14ac:dyDescent="0.2">
      <c r="B26" s="108"/>
      <c r="C26" s="108"/>
      <c r="D26" s="108"/>
    </row>
    <row r="27" spans="2:8" ht="15" x14ac:dyDescent="0.2">
      <c r="B27" s="108"/>
      <c r="C27" s="108"/>
      <c r="D27" s="108"/>
    </row>
    <row r="28" spans="2:8" ht="15.75" x14ac:dyDescent="0.25">
      <c r="B28" s="111" t="s">
        <v>224</v>
      </c>
      <c r="C28" s="111"/>
      <c r="D28" s="108"/>
      <c r="E28" s="106"/>
      <c r="F28" s="106"/>
      <c r="G28" s="106"/>
      <c r="H28" s="106"/>
    </row>
    <row r="29" spans="2:8" ht="15.75" x14ac:dyDescent="0.25">
      <c r="B29" s="111" t="s">
        <v>225</v>
      </c>
      <c r="C29" s="111"/>
      <c r="D29" s="108"/>
      <c r="E29" s="106"/>
      <c r="F29" s="106"/>
      <c r="G29" s="106"/>
      <c r="H29" s="106"/>
    </row>
    <row r="30" spans="2:8" ht="15.75" x14ac:dyDescent="0.25">
      <c r="B30" s="111" t="s">
        <v>226</v>
      </c>
      <c r="C30" s="111"/>
      <c r="D30" s="108"/>
      <c r="E30" s="106"/>
      <c r="F30" s="106"/>
      <c r="G30" s="106"/>
      <c r="H30" s="106"/>
    </row>
    <row r="31" spans="2:8" ht="15.75" x14ac:dyDescent="0.25">
      <c r="B31" s="111" t="s">
        <v>227</v>
      </c>
      <c r="C31" s="111"/>
      <c r="D31" s="108"/>
      <c r="E31" s="106"/>
      <c r="F31" s="106"/>
      <c r="G31" s="106"/>
      <c r="H31" s="106"/>
    </row>
    <row r="32" spans="2:8" ht="15.75" x14ac:dyDescent="0.25">
      <c r="B32" s="111" t="s">
        <v>228</v>
      </c>
      <c r="C32" s="111"/>
      <c r="D32" s="108"/>
      <c r="E32" s="106"/>
      <c r="F32" s="106"/>
      <c r="G32" s="106"/>
      <c r="H32" s="106"/>
    </row>
    <row r="33" spans="2:8" ht="15.75" x14ac:dyDescent="0.25">
      <c r="B33" s="111" t="s">
        <v>229</v>
      </c>
      <c r="C33" s="111"/>
      <c r="D33" s="108"/>
      <c r="E33" s="106"/>
      <c r="F33" s="106"/>
      <c r="G33" s="106"/>
      <c r="H33" s="106"/>
    </row>
    <row r="34" spans="2:8" ht="15.75" x14ac:dyDescent="0.25">
      <c r="B34" s="111" t="s">
        <v>230</v>
      </c>
      <c r="C34" s="111"/>
      <c r="D34" s="108"/>
      <c r="E34" s="106"/>
      <c r="F34" s="106"/>
      <c r="G34" s="106"/>
      <c r="H34" s="106"/>
    </row>
    <row r="35" spans="2:8" x14ac:dyDescent="0.2">
      <c r="B35" s="112"/>
      <c r="C35" s="112"/>
      <c r="D35" s="112"/>
    </row>
    <row r="36" spans="2:8" x14ac:dyDescent="0.2">
      <c r="B36" s="112"/>
      <c r="C36" s="112"/>
      <c r="D36" s="112"/>
    </row>
    <row r="37" spans="2:8" x14ac:dyDescent="0.2">
      <c r="B37" s="112"/>
      <c r="C37" s="112"/>
      <c r="D37" s="112"/>
    </row>
    <row r="38" spans="2:8" x14ac:dyDescent="0.2">
      <c r="B38" s="112"/>
      <c r="C38" s="112"/>
      <c r="D38" s="112"/>
    </row>
    <row r="39" spans="2:8" x14ac:dyDescent="0.2">
      <c r="B39" s="112"/>
      <c r="C39" s="112"/>
      <c r="D39" s="112"/>
    </row>
    <row r="40" spans="2:8" ht="15.75" x14ac:dyDescent="0.25">
      <c r="B40" s="563" t="s">
        <v>231</v>
      </c>
      <c r="C40" s="563"/>
      <c r="D40" s="563"/>
      <c r="E40" s="109"/>
      <c r="F40" s="109"/>
      <c r="G40" s="109"/>
      <c r="H40" s="109"/>
    </row>
    <row r="41" spans="2:8" x14ac:dyDescent="0.2">
      <c r="B41" s="112"/>
      <c r="C41" s="112"/>
      <c r="D41" s="112"/>
    </row>
    <row r="42" spans="2:8" x14ac:dyDescent="0.2">
      <c r="B42" s="112"/>
      <c r="C42" s="112"/>
      <c r="D42" s="112"/>
    </row>
    <row r="43" spans="2:8" x14ac:dyDescent="0.2">
      <c r="B43" s="112"/>
      <c r="C43" s="112"/>
      <c r="D43" s="112"/>
    </row>
    <row r="44" spans="2:8" ht="15" x14ac:dyDescent="0.2">
      <c r="B44" s="111" t="s">
        <v>232</v>
      </c>
      <c r="C44" s="111"/>
      <c r="D44" s="108"/>
      <c r="E44" s="107"/>
      <c r="F44" s="107"/>
    </row>
    <row r="45" spans="2:8" ht="15" x14ac:dyDescent="0.2">
      <c r="B45" s="111" t="s">
        <v>233</v>
      </c>
      <c r="C45" s="111"/>
      <c r="D45" s="108"/>
      <c r="E45" s="107"/>
      <c r="F45" s="107"/>
    </row>
    <row r="46" spans="2:8" ht="15" x14ac:dyDescent="0.2">
      <c r="B46" s="111" t="s">
        <v>234</v>
      </c>
      <c r="C46" s="111"/>
      <c r="D46" s="108"/>
      <c r="E46" s="107"/>
      <c r="F46" s="107"/>
    </row>
  </sheetData>
  <mergeCells count="2">
    <mergeCell ref="B5:G5"/>
    <mergeCell ref="B40:D40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38"/>
  <sheetViews>
    <sheetView view="pageBreakPreview" topLeftCell="A2" zoomScaleNormal="100" zoomScaleSheetLayoutView="100" workbookViewId="0">
      <selection activeCell="P12" sqref="P12"/>
    </sheetView>
  </sheetViews>
  <sheetFormatPr baseColWidth="10" defaultColWidth="5.42578125" defaultRowHeight="11.25" x14ac:dyDescent="0.2"/>
  <cols>
    <col min="1" max="1" width="10.7109375" style="43" customWidth="1"/>
    <col min="2" max="5" width="5.42578125" style="43" customWidth="1"/>
    <col min="6" max="11" width="10.7109375" style="43" customWidth="1"/>
    <col min="12" max="16384" width="5.42578125" style="43"/>
  </cols>
  <sheetData>
    <row r="7" spans="2:11" ht="15" customHeight="1" x14ac:dyDescent="0.2">
      <c r="B7" s="114" t="s">
        <v>216</v>
      </c>
      <c r="C7" s="114"/>
      <c r="D7" s="114"/>
      <c r="E7" s="114"/>
      <c r="F7" s="114"/>
      <c r="G7" s="114"/>
      <c r="H7" s="114"/>
      <c r="I7" s="114"/>
      <c r="J7" s="114"/>
      <c r="K7" s="114"/>
    </row>
    <row r="8" spans="2:11" ht="15" customHeight="1" x14ac:dyDescent="0.2"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2:11" ht="15" customHeight="1" x14ac:dyDescent="0.2"/>
    <row r="10" spans="2:11" ht="15" customHeight="1" x14ac:dyDescent="0.2">
      <c r="B10" s="146" t="s">
        <v>7</v>
      </c>
      <c r="C10" s="147"/>
      <c r="D10" s="147"/>
      <c r="E10" s="148"/>
      <c r="F10" s="146" t="s">
        <v>211</v>
      </c>
      <c r="G10" s="147"/>
      <c r="H10" s="147"/>
      <c r="I10" s="147"/>
      <c r="J10" s="147"/>
      <c r="K10" s="148"/>
    </row>
    <row r="11" spans="2:11" ht="15" customHeight="1" x14ac:dyDescent="0.2">
      <c r="B11" s="149"/>
      <c r="C11" s="150"/>
      <c r="D11" s="150"/>
      <c r="E11" s="151"/>
      <c r="F11" s="149"/>
      <c r="G11" s="150"/>
      <c r="H11" s="150"/>
      <c r="I11" s="150"/>
      <c r="J11" s="150"/>
      <c r="K11" s="151"/>
    </row>
    <row r="12" spans="2:11" ht="15" customHeight="1" x14ac:dyDescent="0.2">
      <c r="B12" s="142" t="s">
        <v>181</v>
      </c>
      <c r="C12" s="143"/>
      <c r="D12" s="143"/>
      <c r="E12" s="143"/>
      <c r="F12" s="152" t="s">
        <v>183</v>
      </c>
      <c r="G12" s="132" t="s">
        <v>182</v>
      </c>
      <c r="H12" s="152" t="s">
        <v>184</v>
      </c>
      <c r="I12" s="132" t="s">
        <v>185</v>
      </c>
      <c r="J12" s="152" t="s">
        <v>186</v>
      </c>
      <c r="K12" s="154" t="s">
        <v>187</v>
      </c>
    </row>
    <row r="13" spans="2:11" ht="15" customHeight="1" x14ac:dyDescent="0.2">
      <c r="B13" s="144"/>
      <c r="C13" s="145"/>
      <c r="D13" s="145"/>
      <c r="E13" s="145"/>
      <c r="F13" s="153"/>
      <c r="G13" s="133"/>
      <c r="H13" s="153"/>
      <c r="I13" s="133"/>
      <c r="J13" s="153"/>
      <c r="K13" s="155"/>
    </row>
    <row r="14" spans="2:11" ht="15" customHeight="1" x14ac:dyDescent="0.2">
      <c r="B14" s="142" t="s">
        <v>8</v>
      </c>
      <c r="C14" s="143"/>
      <c r="D14" s="143"/>
      <c r="E14" s="143"/>
      <c r="F14" s="130">
        <v>113</v>
      </c>
      <c r="G14" s="130">
        <v>113</v>
      </c>
      <c r="H14" s="130">
        <v>113</v>
      </c>
      <c r="I14" s="136">
        <v>113</v>
      </c>
      <c r="J14" s="130">
        <v>113</v>
      </c>
      <c r="K14" s="134">
        <v>113</v>
      </c>
    </row>
    <row r="15" spans="2:11" ht="15" customHeight="1" x14ac:dyDescent="0.2">
      <c r="B15" s="144" t="s">
        <v>9</v>
      </c>
      <c r="C15" s="145"/>
      <c r="D15" s="145"/>
      <c r="E15" s="145"/>
      <c r="F15" s="131"/>
      <c r="G15" s="131"/>
      <c r="H15" s="131"/>
      <c r="I15" s="137"/>
      <c r="J15" s="131"/>
      <c r="K15" s="135"/>
    </row>
    <row r="16" spans="2:11" ht="15" customHeight="1" x14ac:dyDescent="0.2">
      <c r="B16" s="142" t="s">
        <v>10</v>
      </c>
      <c r="C16" s="143"/>
      <c r="D16" s="143"/>
      <c r="E16" s="156"/>
      <c r="F16" s="138">
        <v>50</v>
      </c>
      <c r="G16" s="138">
        <v>80</v>
      </c>
      <c r="H16" s="138">
        <v>120</v>
      </c>
      <c r="I16" s="138">
        <v>180</v>
      </c>
      <c r="J16" s="138">
        <v>240</v>
      </c>
      <c r="K16" s="134">
        <v>300</v>
      </c>
    </row>
    <row r="17" spans="2:11" ht="15" customHeight="1" x14ac:dyDescent="0.2">
      <c r="B17" s="144" t="s">
        <v>9</v>
      </c>
      <c r="C17" s="145"/>
      <c r="D17" s="145"/>
      <c r="E17" s="157"/>
      <c r="F17" s="139"/>
      <c r="G17" s="139"/>
      <c r="H17" s="139"/>
      <c r="I17" s="139"/>
      <c r="J17" s="139"/>
      <c r="K17" s="135"/>
    </row>
    <row r="18" spans="2:11" ht="15" customHeight="1" x14ac:dyDescent="0.2">
      <c r="B18" s="142" t="s">
        <v>11</v>
      </c>
      <c r="C18" s="143"/>
      <c r="D18" s="143"/>
      <c r="E18" s="143"/>
      <c r="F18" s="124">
        <v>0.62</v>
      </c>
      <c r="G18" s="122">
        <v>1</v>
      </c>
      <c r="H18" s="124">
        <v>1.5</v>
      </c>
      <c r="I18" s="122">
        <v>2.25</v>
      </c>
      <c r="J18" s="124">
        <v>2.99</v>
      </c>
      <c r="K18" s="140">
        <v>3.74</v>
      </c>
    </row>
    <row r="19" spans="2:11" ht="15" customHeight="1" x14ac:dyDescent="0.2">
      <c r="B19" s="144" t="s">
        <v>12</v>
      </c>
      <c r="C19" s="145"/>
      <c r="D19" s="145"/>
      <c r="E19" s="145"/>
      <c r="F19" s="125"/>
      <c r="G19" s="123"/>
      <c r="H19" s="125"/>
      <c r="I19" s="123"/>
      <c r="J19" s="125"/>
      <c r="K19" s="141"/>
    </row>
    <row r="20" spans="2:11" ht="15" customHeight="1" x14ac:dyDescent="0.2"/>
    <row r="21" spans="2:11" ht="11.45" customHeight="1" x14ac:dyDescent="0.2">
      <c r="B21" s="126"/>
      <c r="C21" s="127"/>
      <c r="D21" s="119" t="s">
        <v>188</v>
      </c>
      <c r="E21" s="120"/>
      <c r="F21" s="120"/>
      <c r="G21" s="120"/>
      <c r="H21" s="120"/>
      <c r="I21" s="120"/>
    </row>
    <row r="22" spans="2:11" ht="12" customHeight="1" x14ac:dyDescent="0.2">
      <c r="B22" s="128"/>
      <c r="C22" s="129"/>
      <c r="D22" s="121"/>
      <c r="E22" s="120"/>
      <c r="F22" s="120"/>
      <c r="G22" s="120"/>
      <c r="H22" s="120"/>
      <c r="I22" s="120"/>
    </row>
    <row r="23" spans="2:11" ht="12" customHeight="1" x14ac:dyDescent="0.2">
      <c r="B23" s="115"/>
      <c r="C23" s="116"/>
      <c r="D23" s="119" t="s">
        <v>13</v>
      </c>
      <c r="E23" s="120"/>
      <c r="F23" s="120"/>
      <c r="G23" s="120"/>
      <c r="H23" s="120"/>
      <c r="I23" s="120"/>
    </row>
    <row r="24" spans="2:11" ht="12" customHeight="1" x14ac:dyDescent="0.2">
      <c r="B24" s="117"/>
      <c r="C24" s="118"/>
      <c r="D24" s="121"/>
      <c r="E24" s="120"/>
      <c r="F24" s="120"/>
      <c r="G24" s="120"/>
      <c r="H24" s="120"/>
      <c r="I24" s="120"/>
    </row>
    <row r="25" spans="2:11" ht="15" customHeight="1" x14ac:dyDescent="0.2"/>
    <row r="26" spans="2:11" ht="15" customHeight="1" x14ac:dyDescent="0.2"/>
    <row r="27" spans="2:11" ht="16.149999999999999" customHeight="1" x14ac:dyDescent="0.2"/>
    <row r="28" spans="2:11" ht="16.149999999999999" customHeight="1" x14ac:dyDescent="0.2"/>
    <row r="29" spans="2:11" ht="16.149999999999999" customHeight="1" x14ac:dyDescent="0.2"/>
    <row r="30" spans="2:11" ht="16.149999999999999" customHeight="1" x14ac:dyDescent="0.2"/>
    <row r="31" spans="2:11" ht="16.149999999999999" customHeight="1" x14ac:dyDescent="0.2"/>
    <row r="32" spans="2:11" ht="16.149999999999999" customHeight="1" x14ac:dyDescent="0.2"/>
    <row r="33" ht="16.149999999999999" customHeight="1" x14ac:dyDescent="0.2"/>
    <row r="34" ht="16.149999999999999" customHeight="1" x14ac:dyDescent="0.2"/>
    <row r="35" ht="16.149999999999999" customHeight="1" x14ac:dyDescent="0.2"/>
    <row r="36" ht="16.149999999999999" customHeight="1" x14ac:dyDescent="0.2"/>
    <row r="37" ht="16.149999999999999" customHeight="1" x14ac:dyDescent="0.2"/>
    <row r="38" ht="16.149999999999999" customHeight="1" x14ac:dyDescent="0.2"/>
  </sheetData>
  <mergeCells count="38">
    <mergeCell ref="F16:F17"/>
    <mergeCell ref="G16:G17"/>
    <mergeCell ref="H16:H17"/>
    <mergeCell ref="I16:I17"/>
    <mergeCell ref="B10:E11"/>
    <mergeCell ref="B12:E13"/>
    <mergeCell ref="B14:E14"/>
    <mergeCell ref="B15:E15"/>
    <mergeCell ref="B16:E16"/>
    <mergeCell ref="B17:E17"/>
    <mergeCell ref="B18:E18"/>
    <mergeCell ref="B19:E19"/>
    <mergeCell ref="F10:K11"/>
    <mergeCell ref="F12:F13"/>
    <mergeCell ref="G12:G13"/>
    <mergeCell ref="H12:H13"/>
    <mergeCell ref="G14:G15"/>
    <mergeCell ref="H14:H15"/>
    <mergeCell ref="K12:K13"/>
    <mergeCell ref="J12:J13"/>
    <mergeCell ref="I12:I13"/>
    <mergeCell ref="J18:J19"/>
    <mergeCell ref="K14:K15"/>
    <mergeCell ref="I14:I15"/>
    <mergeCell ref="J14:J15"/>
    <mergeCell ref="J16:J17"/>
    <mergeCell ref="K16:K17"/>
    <mergeCell ref="K18:K19"/>
    <mergeCell ref="B7:K8"/>
    <mergeCell ref="B23:C24"/>
    <mergeCell ref="D21:I22"/>
    <mergeCell ref="I18:I19"/>
    <mergeCell ref="F18:F19"/>
    <mergeCell ref="B21:C22"/>
    <mergeCell ref="D23:I24"/>
    <mergeCell ref="G18:G19"/>
    <mergeCell ref="H18:H19"/>
    <mergeCell ref="F14:F15"/>
  </mergeCells>
  <pageMargins left="0.78740157480314965" right="0.39370078740157483" top="0.98425196850393704" bottom="0.98425196850393704" header="0.51181102362204722" footer="0.51181102362204722"/>
  <pageSetup paperSize="9" orientation="landscape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view="pageBreakPreview" zoomScaleNormal="100" zoomScaleSheetLayoutView="100" workbookViewId="0">
      <selection activeCell="R20" sqref="R18:R20"/>
    </sheetView>
  </sheetViews>
  <sheetFormatPr baseColWidth="10" defaultColWidth="10.28515625" defaultRowHeight="11.25" x14ac:dyDescent="0.2"/>
  <cols>
    <col min="1" max="1" width="12.7109375" style="44" customWidth="1"/>
    <col min="2" max="2" width="5.85546875" style="44" customWidth="1"/>
    <col min="3" max="3" width="7.42578125" style="44" customWidth="1"/>
    <col min="4" max="15" width="5.7109375" style="44" customWidth="1"/>
    <col min="16" max="16384" width="10.28515625" style="44"/>
  </cols>
  <sheetData>
    <row r="1" spans="2:17" ht="10.15" customHeight="1" x14ac:dyDescent="0.2">
      <c r="C1" s="194" t="s">
        <v>212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2:17" ht="10.15" customHeight="1" x14ac:dyDescent="0.2"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7" x14ac:dyDescent="0.2"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2:17" ht="14.45" customHeight="1" thickBot="1" x14ac:dyDescent="0.25"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2:17" ht="12.6" hidden="1" customHeight="1" thickBot="1" x14ac:dyDescent="0.25"/>
    <row r="6" spans="2:17" ht="19.149999999999999" customHeight="1" x14ac:dyDescent="0.2">
      <c r="B6" s="203" t="s">
        <v>26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</row>
    <row r="7" spans="2:17" ht="21" customHeight="1" thickBot="1" x14ac:dyDescent="0.25"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8"/>
      <c r="Q7" s="44" t="s">
        <v>0</v>
      </c>
    </row>
    <row r="8" spans="2:17" ht="15" customHeight="1" x14ac:dyDescent="0.2">
      <c r="B8" s="201" t="s">
        <v>7</v>
      </c>
      <c r="C8" s="202"/>
      <c r="D8" s="197" t="s">
        <v>14</v>
      </c>
      <c r="E8" s="198"/>
      <c r="F8" s="199" t="s">
        <v>15</v>
      </c>
      <c r="G8" s="200"/>
      <c r="H8" s="197" t="s">
        <v>16</v>
      </c>
      <c r="I8" s="198"/>
      <c r="J8" s="199" t="s">
        <v>17</v>
      </c>
      <c r="K8" s="200"/>
      <c r="L8" s="197" t="s">
        <v>18</v>
      </c>
      <c r="M8" s="200"/>
      <c r="N8" s="192" t="s">
        <v>19</v>
      </c>
      <c r="O8" s="193"/>
    </row>
    <row r="9" spans="2:17" ht="15" customHeight="1" thickBot="1" x14ac:dyDescent="0.25">
      <c r="B9" s="195" t="s">
        <v>189</v>
      </c>
      <c r="C9" s="196"/>
      <c r="D9" s="45" t="s">
        <v>27</v>
      </c>
      <c r="E9" s="46" t="s">
        <v>28</v>
      </c>
      <c r="F9" s="47" t="s">
        <v>27</v>
      </c>
      <c r="G9" s="48" t="s">
        <v>28</v>
      </c>
      <c r="H9" s="45" t="s">
        <v>27</v>
      </c>
      <c r="I9" s="46" t="s">
        <v>28</v>
      </c>
      <c r="J9" s="47" t="s">
        <v>27</v>
      </c>
      <c r="K9" s="48" t="s">
        <v>28</v>
      </c>
      <c r="L9" s="45" t="s">
        <v>27</v>
      </c>
      <c r="M9" s="48" t="s">
        <v>28</v>
      </c>
      <c r="N9" s="96" t="s">
        <v>20</v>
      </c>
      <c r="O9" s="97" t="s">
        <v>21</v>
      </c>
    </row>
    <row r="10" spans="2:17" ht="10.15" customHeight="1" x14ac:dyDescent="0.2">
      <c r="B10" s="186" t="s">
        <v>22</v>
      </c>
      <c r="C10" s="187"/>
      <c r="D10" s="191">
        <v>115</v>
      </c>
      <c r="E10" s="188">
        <v>22.4</v>
      </c>
      <c r="F10" s="188">
        <v>91</v>
      </c>
      <c r="G10" s="190">
        <v>24.3</v>
      </c>
      <c r="H10" s="191">
        <v>76</v>
      </c>
      <c r="I10" s="190">
        <v>25.3</v>
      </c>
      <c r="J10" s="191">
        <v>59</v>
      </c>
      <c r="K10" s="188">
        <v>26.4</v>
      </c>
      <c r="L10" s="188">
        <v>45</v>
      </c>
      <c r="M10" s="188">
        <v>27.4</v>
      </c>
      <c r="N10" s="188">
        <v>15</v>
      </c>
      <c r="O10" s="190">
        <v>29.4</v>
      </c>
    </row>
    <row r="11" spans="2:17" ht="10.15" customHeight="1" x14ac:dyDescent="0.2">
      <c r="B11" s="182"/>
      <c r="C11" s="183"/>
      <c r="D11" s="174"/>
      <c r="E11" s="189"/>
      <c r="F11" s="189"/>
      <c r="G11" s="175"/>
      <c r="H11" s="174"/>
      <c r="I11" s="175"/>
      <c r="J11" s="174"/>
      <c r="K11" s="189"/>
      <c r="L11" s="189"/>
      <c r="M11" s="189"/>
      <c r="N11" s="189"/>
      <c r="O11" s="175"/>
    </row>
    <row r="12" spans="2:17" ht="10.15" customHeight="1" x14ac:dyDescent="0.2">
      <c r="B12" s="180" t="s">
        <v>23</v>
      </c>
      <c r="C12" s="181"/>
      <c r="D12" s="176">
        <v>151</v>
      </c>
      <c r="E12" s="168">
        <v>24.7</v>
      </c>
      <c r="F12" s="168">
        <v>139</v>
      </c>
      <c r="G12" s="178">
        <v>26.4</v>
      </c>
      <c r="H12" s="176">
        <v>113</v>
      </c>
      <c r="I12" s="178">
        <v>27.5</v>
      </c>
      <c r="J12" s="176">
        <v>98</v>
      </c>
      <c r="K12" s="168">
        <v>28.7</v>
      </c>
      <c r="L12" s="168">
        <v>83</v>
      </c>
      <c r="M12" s="168">
        <v>29.8</v>
      </c>
      <c r="N12" s="168">
        <v>52</v>
      </c>
      <c r="O12" s="178">
        <v>31.8</v>
      </c>
    </row>
    <row r="13" spans="2:17" ht="10.15" customHeight="1" x14ac:dyDescent="0.2">
      <c r="B13" s="182"/>
      <c r="C13" s="183"/>
      <c r="D13" s="174"/>
      <c r="E13" s="189"/>
      <c r="F13" s="189"/>
      <c r="G13" s="175"/>
      <c r="H13" s="174"/>
      <c r="I13" s="175"/>
      <c r="J13" s="174"/>
      <c r="K13" s="189"/>
      <c r="L13" s="189"/>
      <c r="M13" s="189"/>
      <c r="N13" s="169"/>
      <c r="O13" s="179"/>
    </row>
    <row r="14" spans="2:17" ht="10.15" customHeight="1" x14ac:dyDescent="0.2">
      <c r="B14" s="180" t="s">
        <v>24</v>
      </c>
      <c r="C14" s="181"/>
      <c r="D14" s="172">
        <v>189</v>
      </c>
      <c r="E14" s="164">
        <v>26.7</v>
      </c>
      <c r="F14" s="164">
        <v>166</v>
      </c>
      <c r="G14" s="166">
        <v>28.7</v>
      </c>
      <c r="H14" s="172">
        <v>151</v>
      </c>
      <c r="I14" s="166">
        <v>29.7</v>
      </c>
      <c r="J14" s="172">
        <v>137</v>
      </c>
      <c r="K14" s="164">
        <v>30.8</v>
      </c>
      <c r="L14" s="164">
        <v>121</v>
      </c>
      <c r="M14" s="220">
        <v>32</v>
      </c>
      <c r="N14" s="164">
        <v>91</v>
      </c>
      <c r="O14" s="166">
        <v>34.299999999999997</v>
      </c>
    </row>
    <row r="15" spans="2:17" ht="10.15" customHeight="1" x14ac:dyDescent="0.2">
      <c r="B15" s="182"/>
      <c r="C15" s="183"/>
      <c r="D15" s="174"/>
      <c r="E15" s="189"/>
      <c r="F15" s="189"/>
      <c r="G15" s="175"/>
      <c r="H15" s="174"/>
      <c r="I15" s="175"/>
      <c r="J15" s="174"/>
      <c r="K15" s="189"/>
      <c r="L15" s="189"/>
      <c r="M15" s="189"/>
      <c r="N15" s="165"/>
      <c r="O15" s="167"/>
    </row>
    <row r="16" spans="2:17" ht="10.15" customHeight="1" x14ac:dyDescent="0.2">
      <c r="B16" s="180" t="s">
        <v>25</v>
      </c>
      <c r="C16" s="181"/>
      <c r="D16" s="160">
        <v>227</v>
      </c>
      <c r="E16" s="209">
        <v>29</v>
      </c>
      <c r="F16" s="158">
        <v>202</v>
      </c>
      <c r="G16" s="162">
        <v>30.6</v>
      </c>
      <c r="H16" s="160">
        <v>189</v>
      </c>
      <c r="I16" s="162">
        <v>31.7</v>
      </c>
      <c r="J16" s="160">
        <v>173</v>
      </c>
      <c r="K16" s="158">
        <v>32.9</v>
      </c>
      <c r="L16" s="158">
        <v>159</v>
      </c>
      <c r="M16" s="158">
        <v>34.200000000000003</v>
      </c>
      <c r="N16" s="158">
        <v>129</v>
      </c>
      <c r="O16" s="162">
        <v>36.4</v>
      </c>
    </row>
    <row r="17" spans="2:17" ht="10.9" customHeight="1" thickBot="1" x14ac:dyDescent="0.25">
      <c r="B17" s="184"/>
      <c r="C17" s="185"/>
      <c r="D17" s="161"/>
      <c r="E17" s="159"/>
      <c r="F17" s="159"/>
      <c r="G17" s="163"/>
      <c r="H17" s="161"/>
      <c r="I17" s="163"/>
      <c r="J17" s="161"/>
      <c r="K17" s="159"/>
      <c r="L17" s="159"/>
      <c r="M17" s="159"/>
      <c r="N17" s="159"/>
      <c r="O17" s="163"/>
    </row>
    <row r="18" spans="2:17" ht="39.6" customHeight="1" thickBot="1" x14ac:dyDescent="0.25">
      <c r="B18" s="210" t="s">
        <v>29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</row>
    <row r="19" spans="2:17" ht="10.15" customHeight="1" x14ac:dyDescent="0.2">
      <c r="B19" s="186" t="s">
        <v>22</v>
      </c>
      <c r="C19" s="187"/>
      <c r="D19" s="191">
        <v>90</v>
      </c>
      <c r="E19" s="188">
        <v>21.1</v>
      </c>
      <c r="F19" s="188">
        <v>71</v>
      </c>
      <c r="G19" s="190">
        <v>23.1</v>
      </c>
      <c r="H19" s="191">
        <v>60</v>
      </c>
      <c r="I19" s="190">
        <v>24.4</v>
      </c>
      <c r="J19" s="191">
        <v>48</v>
      </c>
      <c r="K19" s="188">
        <v>25.6</v>
      </c>
      <c r="L19" s="188">
        <v>36</v>
      </c>
      <c r="M19" s="188">
        <v>26.8</v>
      </c>
      <c r="N19" s="188">
        <v>13</v>
      </c>
      <c r="O19" s="190">
        <v>29.2</v>
      </c>
      <c r="Q19" s="80"/>
    </row>
    <row r="20" spans="2:17" ht="10.15" customHeight="1" x14ac:dyDescent="0.2">
      <c r="B20" s="182"/>
      <c r="C20" s="183"/>
      <c r="D20" s="174"/>
      <c r="E20" s="189"/>
      <c r="F20" s="189"/>
      <c r="G20" s="175"/>
      <c r="H20" s="174"/>
      <c r="I20" s="175"/>
      <c r="J20" s="174"/>
      <c r="K20" s="189"/>
      <c r="L20" s="189"/>
      <c r="M20" s="189"/>
      <c r="N20" s="189"/>
      <c r="O20" s="175"/>
      <c r="Q20" s="80"/>
    </row>
    <row r="21" spans="2:17" ht="10.15" customHeight="1" x14ac:dyDescent="0.2">
      <c r="B21" s="180" t="s">
        <v>23</v>
      </c>
      <c r="C21" s="181"/>
      <c r="D21" s="176">
        <v>119</v>
      </c>
      <c r="E21" s="168">
        <v>22.9</v>
      </c>
      <c r="F21" s="168">
        <v>100</v>
      </c>
      <c r="G21" s="178">
        <v>24.9</v>
      </c>
      <c r="H21" s="176">
        <v>90</v>
      </c>
      <c r="I21" s="178">
        <v>26.1</v>
      </c>
      <c r="J21" s="176">
        <v>78</v>
      </c>
      <c r="K21" s="168">
        <v>27.5</v>
      </c>
      <c r="L21" s="168">
        <v>66</v>
      </c>
      <c r="M21" s="168">
        <v>28.8</v>
      </c>
      <c r="N21" s="168">
        <v>41</v>
      </c>
      <c r="O21" s="170">
        <v>31</v>
      </c>
      <c r="Q21" s="80"/>
    </row>
    <row r="22" spans="2:17" ht="10.15" customHeight="1" x14ac:dyDescent="0.2">
      <c r="B22" s="182"/>
      <c r="C22" s="183"/>
      <c r="D22" s="177"/>
      <c r="E22" s="169"/>
      <c r="F22" s="169"/>
      <c r="G22" s="179"/>
      <c r="H22" s="177"/>
      <c r="I22" s="179"/>
      <c r="J22" s="177"/>
      <c r="K22" s="169"/>
      <c r="L22" s="169"/>
      <c r="M22" s="169"/>
      <c r="N22" s="169"/>
      <c r="O22" s="171"/>
      <c r="Q22" s="80"/>
    </row>
    <row r="23" spans="2:17" ht="10.15" customHeight="1" x14ac:dyDescent="0.2">
      <c r="B23" s="180" t="s">
        <v>24</v>
      </c>
      <c r="C23" s="181"/>
      <c r="D23" s="172">
        <v>149</v>
      </c>
      <c r="E23" s="164">
        <v>24.5</v>
      </c>
      <c r="F23" s="164">
        <v>132</v>
      </c>
      <c r="G23" s="166">
        <v>26.9</v>
      </c>
      <c r="H23" s="172">
        <v>120</v>
      </c>
      <c r="I23" s="166">
        <v>27.9</v>
      </c>
      <c r="J23" s="172">
        <v>107</v>
      </c>
      <c r="K23" s="164">
        <v>29.2</v>
      </c>
      <c r="L23" s="164">
        <v>95</v>
      </c>
      <c r="M23" s="164">
        <v>30.6</v>
      </c>
      <c r="N23" s="164">
        <v>71</v>
      </c>
      <c r="O23" s="166">
        <v>33.1</v>
      </c>
      <c r="Q23" s="80"/>
    </row>
    <row r="24" spans="2:17" ht="10.15" customHeight="1" x14ac:dyDescent="0.2">
      <c r="B24" s="182"/>
      <c r="C24" s="183"/>
      <c r="D24" s="173"/>
      <c r="E24" s="165"/>
      <c r="F24" s="165"/>
      <c r="G24" s="167"/>
      <c r="H24" s="173"/>
      <c r="I24" s="175"/>
      <c r="J24" s="174"/>
      <c r="K24" s="165"/>
      <c r="L24" s="165"/>
      <c r="M24" s="165"/>
      <c r="N24" s="165"/>
      <c r="O24" s="167"/>
      <c r="Q24" s="80"/>
    </row>
    <row r="25" spans="2:17" ht="10.15" customHeight="1" x14ac:dyDescent="0.2">
      <c r="B25" s="180" t="s">
        <v>25</v>
      </c>
      <c r="C25" s="181"/>
      <c r="D25" s="160">
        <v>180</v>
      </c>
      <c r="E25" s="158">
        <v>26.4</v>
      </c>
      <c r="F25" s="158">
        <v>161</v>
      </c>
      <c r="G25" s="162">
        <v>28.3</v>
      </c>
      <c r="H25" s="160">
        <v>149</v>
      </c>
      <c r="I25" s="162">
        <v>29.6</v>
      </c>
      <c r="J25" s="160">
        <v>137</v>
      </c>
      <c r="K25" s="158">
        <v>30.9</v>
      </c>
      <c r="L25" s="158">
        <v>126</v>
      </c>
      <c r="M25" s="158">
        <v>32.200000000000003</v>
      </c>
      <c r="N25" s="158">
        <v>102</v>
      </c>
      <c r="O25" s="162">
        <v>34.799999999999997</v>
      </c>
      <c r="Q25" s="80"/>
    </row>
    <row r="26" spans="2:17" ht="10.15" customHeight="1" thickBot="1" x14ac:dyDescent="0.25">
      <c r="B26" s="184"/>
      <c r="C26" s="185"/>
      <c r="D26" s="161"/>
      <c r="E26" s="159"/>
      <c r="F26" s="159"/>
      <c r="G26" s="163"/>
      <c r="H26" s="161"/>
      <c r="I26" s="163"/>
      <c r="J26" s="161"/>
      <c r="K26" s="159"/>
      <c r="L26" s="159"/>
      <c r="M26" s="159"/>
      <c r="N26" s="159"/>
      <c r="O26" s="163"/>
      <c r="Q26" s="80"/>
    </row>
    <row r="27" spans="2:17" ht="40.15" customHeight="1" thickBot="1" x14ac:dyDescent="0.25">
      <c r="B27" s="206" t="s">
        <v>30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8"/>
      <c r="Q27" s="80"/>
    </row>
    <row r="28" spans="2:17" ht="10.15" customHeight="1" x14ac:dyDescent="0.2">
      <c r="B28" s="186" t="s">
        <v>22</v>
      </c>
      <c r="C28" s="187"/>
      <c r="D28" s="191">
        <v>83</v>
      </c>
      <c r="E28" s="188">
        <v>20.8</v>
      </c>
      <c r="F28" s="188">
        <v>67</v>
      </c>
      <c r="G28" s="190">
        <v>22.8</v>
      </c>
      <c r="H28" s="191">
        <v>56</v>
      </c>
      <c r="I28" s="190">
        <v>24.2</v>
      </c>
      <c r="J28" s="191">
        <v>44</v>
      </c>
      <c r="K28" s="188">
        <v>25.2</v>
      </c>
      <c r="L28" s="188">
        <v>33</v>
      </c>
      <c r="M28" s="188">
        <v>26.2</v>
      </c>
      <c r="N28" s="188">
        <v>12</v>
      </c>
      <c r="O28" s="190">
        <v>29.1</v>
      </c>
      <c r="Q28" s="80"/>
    </row>
    <row r="29" spans="2:17" ht="10.15" customHeight="1" x14ac:dyDescent="0.2">
      <c r="B29" s="182"/>
      <c r="C29" s="183"/>
      <c r="D29" s="174"/>
      <c r="E29" s="189"/>
      <c r="F29" s="189"/>
      <c r="G29" s="175"/>
      <c r="H29" s="174"/>
      <c r="I29" s="175"/>
      <c r="J29" s="174"/>
      <c r="K29" s="189"/>
      <c r="L29" s="189"/>
      <c r="M29" s="189"/>
      <c r="N29" s="189"/>
      <c r="O29" s="175"/>
      <c r="Q29" s="80"/>
    </row>
    <row r="30" spans="2:17" ht="10.15" customHeight="1" x14ac:dyDescent="0.2">
      <c r="B30" s="180" t="s">
        <v>23</v>
      </c>
      <c r="C30" s="181"/>
      <c r="D30" s="176">
        <v>111</v>
      </c>
      <c r="E30" s="168">
        <v>22.4</v>
      </c>
      <c r="F30" s="168">
        <v>94</v>
      </c>
      <c r="G30" s="178">
        <v>24.5</v>
      </c>
      <c r="H30" s="176">
        <v>83</v>
      </c>
      <c r="I30" s="178">
        <v>25.8</v>
      </c>
      <c r="J30" s="176">
        <v>72</v>
      </c>
      <c r="K30" s="168">
        <v>27.2</v>
      </c>
      <c r="L30" s="168">
        <v>62</v>
      </c>
      <c r="M30" s="168">
        <v>28.5</v>
      </c>
      <c r="N30" s="168">
        <v>39</v>
      </c>
      <c r="O30" s="178">
        <v>30.8</v>
      </c>
      <c r="Q30" s="80"/>
    </row>
    <row r="31" spans="2:17" ht="10.15" customHeight="1" x14ac:dyDescent="0.2">
      <c r="B31" s="182"/>
      <c r="C31" s="183"/>
      <c r="D31" s="174"/>
      <c r="E31" s="189"/>
      <c r="F31" s="189"/>
      <c r="G31" s="175"/>
      <c r="H31" s="174"/>
      <c r="I31" s="175"/>
      <c r="J31" s="174"/>
      <c r="K31" s="189"/>
      <c r="L31" s="189"/>
      <c r="M31" s="189"/>
      <c r="N31" s="169"/>
      <c r="O31" s="179"/>
      <c r="Q31" s="80"/>
    </row>
    <row r="32" spans="2:17" ht="10.15" customHeight="1" x14ac:dyDescent="0.2">
      <c r="B32" s="180" t="s">
        <v>24</v>
      </c>
      <c r="C32" s="181"/>
      <c r="D32" s="172">
        <v>139</v>
      </c>
      <c r="E32" s="220">
        <v>24</v>
      </c>
      <c r="F32" s="164">
        <v>123</v>
      </c>
      <c r="G32" s="166">
        <v>26.4</v>
      </c>
      <c r="H32" s="172">
        <v>112</v>
      </c>
      <c r="I32" s="166">
        <v>27.4</v>
      </c>
      <c r="J32" s="172">
        <v>99</v>
      </c>
      <c r="K32" s="164">
        <v>28.8</v>
      </c>
      <c r="L32" s="164">
        <v>89</v>
      </c>
      <c r="M32" s="164">
        <v>30.2</v>
      </c>
      <c r="N32" s="164">
        <v>67</v>
      </c>
      <c r="O32" s="166">
        <v>32.799999999999997</v>
      </c>
      <c r="Q32" s="80"/>
    </row>
    <row r="33" spans="2:17" ht="10.15" customHeight="1" x14ac:dyDescent="0.2">
      <c r="B33" s="182"/>
      <c r="C33" s="183"/>
      <c r="D33" s="174"/>
      <c r="E33" s="189"/>
      <c r="F33" s="189"/>
      <c r="G33" s="175"/>
      <c r="H33" s="174"/>
      <c r="I33" s="175"/>
      <c r="J33" s="174"/>
      <c r="K33" s="189"/>
      <c r="L33" s="189"/>
      <c r="M33" s="189"/>
      <c r="N33" s="165"/>
      <c r="O33" s="167"/>
      <c r="Q33" s="80"/>
    </row>
    <row r="34" spans="2:17" ht="10.15" customHeight="1" x14ac:dyDescent="0.2">
      <c r="B34" s="180" t="s">
        <v>25</v>
      </c>
      <c r="C34" s="181"/>
      <c r="D34" s="160">
        <v>168</v>
      </c>
      <c r="E34" s="158">
        <v>25.7</v>
      </c>
      <c r="F34" s="158">
        <v>151</v>
      </c>
      <c r="G34" s="162">
        <v>27.2</v>
      </c>
      <c r="H34" s="160">
        <v>139</v>
      </c>
      <c r="I34" s="162">
        <v>29.1</v>
      </c>
      <c r="J34" s="160">
        <v>128</v>
      </c>
      <c r="K34" s="158">
        <v>30.4</v>
      </c>
      <c r="L34" s="158">
        <v>118</v>
      </c>
      <c r="M34" s="158">
        <v>31.8</v>
      </c>
      <c r="N34" s="158">
        <v>95</v>
      </c>
      <c r="O34" s="162">
        <v>34.4</v>
      </c>
      <c r="Q34" s="80"/>
    </row>
    <row r="35" spans="2:17" ht="10.9" customHeight="1" thickBot="1" x14ac:dyDescent="0.25">
      <c r="B35" s="184"/>
      <c r="C35" s="185"/>
      <c r="D35" s="161"/>
      <c r="E35" s="159"/>
      <c r="F35" s="159"/>
      <c r="G35" s="163"/>
      <c r="H35" s="161"/>
      <c r="I35" s="163"/>
      <c r="J35" s="161"/>
      <c r="K35" s="159"/>
      <c r="L35" s="159"/>
      <c r="M35" s="159"/>
      <c r="N35" s="159"/>
      <c r="O35" s="163"/>
      <c r="Q35" s="80"/>
    </row>
    <row r="36" spans="2:17" ht="39.6" customHeight="1" thickBot="1" x14ac:dyDescent="0.25">
      <c r="B36" s="213" t="s">
        <v>31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5"/>
      <c r="Q36" s="80"/>
    </row>
    <row r="37" spans="2:17" ht="10.15" customHeight="1" x14ac:dyDescent="0.2">
      <c r="B37" s="186" t="s">
        <v>22</v>
      </c>
      <c r="C37" s="187"/>
      <c r="D37" s="216">
        <v>72</v>
      </c>
      <c r="E37" s="217">
        <v>20.2</v>
      </c>
      <c r="F37" s="217">
        <v>57</v>
      </c>
      <c r="G37" s="218">
        <v>22.3</v>
      </c>
      <c r="H37" s="216">
        <v>49</v>
      </c>
      <c r="I37" s="218">
        <v>23.6</v>
      </c>
      <c r="J37" s="216">
        <v>39</v>
      </c>
      <c r="K37" s="219">
        <v>25</v>
      </c>
      <c r="L37" s="217">
        <v>29</v>
      </c>
      <c r="M37" s="217">
        <v>26.4</v>
      </c>
      <c r="N37" s="188">
        <v>10</v>
      </c>
      <c r="O37" s="190">
        <v>28.8</v>
      </c>
      <c r="Q37" s="80"/>
    </row>
    <row r="38" spans="2:17" ht="10.15" customHeight="1" x14ac:dyDescent="0.2">
      <c r="B38" s="182"/>
      <c r="C38" s="183"/>
      <c r="D38" s="174"/>
      <c r="E38" s="189"/>
      <c r="F38" s="189"/>
      <c r="G38" s="175"/>
      <c r="H38" s="174"/>
      <c r="I38" s="175"/>
      <c r="J38" s="174"/>
      <c r="K38" s="189"/>
      <c r="L38" s="189"/>
      <c r="M38" s="189"/>
      <c r="N38" s="189"/>
      <c r="O38" s="175"/>
      <c r="Q38" s="80"/>
    </row>
    <row r="39" spans="2:17" ht="10.15" customHeight="1" x14ac:dyDescent="0.2">
      <c r="B39" s="180" t="s">
        <v>23</v>
      </c>
      <c r="C39" s="181"/>
      <c r="D39" s="221">
        <v>97</v>
      </c>
      <c r="E39" s="222">
        <v>21.6</v>
      </c>
      <c r="F39" s="222">
        <v>82</v>
      </c>
      <c r="G39" s="223">
        <v>23.7</v>
      </c>
      <c r="H39" s="221">
        <v>72</v>
      </c>
      <c r="I39" s="223">
        <v>25.2</v>
      </c>
      <c r="J39" s="221">
        <v>63</v>
      </c>
      <c r="K39" s="222">
        <v>26.2</v>
      </c>
      <c r="L39" s="222">
        <v>54</v>
      </c>
      <c r="M39" s="224">
        <v>28</v>
      </c>
      <c r="N39" s="168">
        <v>35</v>
      </c>
      <c r="O39" s="178">
        <v>30.7</v>
      </c>
      <c r="Q39" s="80"/>
    </row>
    <row r="40" spans="2:17" ht="10.15" customHeight="1" x14ac:dyDescent="0.2">
      <c r="B40" s="182"/>
      <c r="C40" s="183"/>
      <c r="D40" s="174"/>
      <c r="E40" s="189"/>
      <c r="F40" s="189"/>
      <c r="G40" s="175"/>
      <c r="H40" s="174"/>
      <c r="I40" s="175"/>
      <c r="J40" s="174"/>
      <c r="K40" s="189"/>
      <c r="L40" s="189"/>
      <c r="M40" s="189"/>
      <c r="N40" s="169"/>
      <c r="O40" s="179"/>
      <c r="Q40" s="80"/>
    </row>
    <row r="41" spans="2:17" ht="10.15" customHeight="1" x14ac:dyDescent="0.2">
      <c r="B41" s="180" t="s">
        <v>24</v>
      </c>
      <c r="C41" s="181"/>
      <c r="D41" s="225">
        <v>121</v>
      </c>
      <c r="E41" s="220">
        <v>23</v>
      </c>
      <c r="F41" s="226">
        <v>107</v>
      </c>
      <c r="G41" s="227">
        <v>25.2</v>
      </c>
      <c r="H41" s="225">
        <v>97</v>
      </c>
      <c r="I41" s="227">
        <v>26.7</v>
      </c>
      <c r="J41" s="225">
        <v>87</v>
      </c>
      <c r="K41" s="226">
        <v>28.2</v>
      </c>
      <c r="L41" s="226">
        <v>78</v>
      </c>
      <c r="M41" s="226">
        <v>29.5</v>
      </c>
      <c r="N41" s="164">
        <v>57</v>
      </c>
      <c r="O41" s="166">
        <v>32.200000000000003</v>
      </c>
      <c r="Q41" s="80"/>
    </row>
    <row r="42" spans="2:17" ht="10.15" customHeight="1" x14ac:dyDescent="0.2">
      <c r="B42" s="182"/>
      <c r="C42" s="183"/>
      <c r="D42" s="174"/>
      <c r="E42" s="189"/>
      <c r="F42" s="189"/>
      <c r="G42" s="175"/>
      <c r="H42" s="174"/>
      <c r="I42" s="175"/>
      <c r="J42" s="174"/>
      <c r="K42" s="189"/>
      <c r="L42" s="189"/>
      <c r="M42" s="189"/>
      <c r="N42" s="165"/>
      <c r="O42" s="167"/>
      <c r="Q42" s="80"/>
    </row>
    <row r="43" spans="2:17" ht="10.15" customHeight="1" x14ac:dyDescent="0.2">
      <c r="B43" s="180" t="s">
        <v>25</v>
      </c>
      <c r="C43" s="181"/>
      <c r="D43" s="230">
        <v>146</v>
      </c>
      <c r="E43" s="231">
        <v>24.5</v>
      </c>
      <c r="F43" s="231">
        <v>132</v>
      </c>
      <c r="G43" s="232">
        <v>26.5</v>
      </c>
      <c r="H43" s="230">
        <v>121</v>
      </c>
      <c r="I43" s="233">
        <v>28</v>
      </c>
      <c r="J43" s="230">
        <v>111</v>
      </c>
      <c r="K43" s="231">
        <v>29.4</v>
      </c>
      <c r="L43" s="231">
        <v>102</v>
      </c>
      <c r="M43" s="231">
        <v>30.9</v>
      </c>
      <c r="N43" s="158">
        <v>83</v>
      </c>
      <c r="O43" s="162">
        <v>32.700000000000003</v>
      </c>
      <c r="Q43" s="80"/>
    </row>
    <row r="44" spans="2:17" ht="10.9" customHeight="1" thickBot="1" x14ac:dyDescent="0.25">
      <c r="B44" s="184"/>
      <c r="C44" s="185"/>
      <c r="D44" s="161"/>
      <c r="E44" s="159"/>
      <c r="F44" s="159"/>
      <c r="G44" s="163"/>
      <c r="H44" s="161"/>
      <c r="I44" s="163"/>
      <c r="J44" s="161"/>
      <c r="K44" s="159"/>
      <c r="L44" s="159"/>
      <c r="M44" s="159"/>
      <c r="N44" s="159"/>
      <c r="O44" s="163"/>
      <c r="Q44" s="80"/>
    </row>
    <row r="47" spans="2:17" x14ac:dyDescent="0.2">
      <c r="B47" s="228" t="s">
        <v>32</v>
      </c>
      <c r="C47" s="229"/>
      <c r="D47" s="229"/>
      <c r="E47" s="229"/>
      <c r="F47" s="229"/>
    </row>
    <row r="48" spans="2:17" x14ac:dyDescent="0.2">
      <c r="B48" s="229" t="s">
        <v>33</v>
      </c>
      <c r="C48" s="229"/>
      <c r="D48" s="229"/>
      <c r="E48" s="229"/>
      <c r="F48" s="229"/>
    </row>
    <row r="49" spans="2:6" x14ac:dyDescent="0.2">
      <c r="B49" s="228" t="s">
        <v>34</v>
      </c>
      <c r="C49" s="228"/>
      <c r="D49" s="228"/>
      <c r="E49" s="228"/>
      <c r="F49" s="228"/>
    </row>
    <row r="50" spans="2:6" x14ac:dyDescent="0.2">
      <c r="B50" s="228" t="s">
        <v>35</v>
      </c>
      <c r="C50" s="228"/>
      <c r="D50" s="228"/>
      <c r="E50" s="228"/>
      <c r="F50" s="228"/>
    </row>
  </sheetData>
  <mergeCells count="226">
    <mergeCell ref="C1:N2"/>
    <mergeCell ref="B48:F48"/>
    <mergeCell ref="B49:F49"/>
    <mergeCell ref="B50:F50"/>
    <mergeCell ref="K43:K44"/>
    <mergeCell ref="H43:H44"/>
    <mergeCell ref="I43:I44"/>
    <mergeCell ref="J43:J44"/>
    <mergeCell ref="L43:L44"/>
    <mergeCell ref="M43:M44"/>
    <mergeCell ref="K41:K42"/>
    <mergeCell ref="B47:F47"/>
    <mergeCell ref="L41:L42"/>
    <mergeCell ref="M41:M42"/>
    <mergeCell ref="D43:D44"/>
    <mergeCell ref="E43:E44"/>
    <mergeCell ref="F43:F44"/>
    <mergeCell ref="G43:G44"/>
    <mergeCell ref="B41:C42"/>
    <mergeCell ref="B43:C44"/>
    <mergeCell ref="K39:K40"/>
    <mergeCell ref="L39:L40"/>
    <mergeCell ref="M39:M40"/>
    <mergeCell ref="D41:D42"/>
    <mergeCell ref="E41:E42"/>
    <mergeCell ref="F41:F42"/>
    <mergeCell ref="G41:G42"/>
    <mergeCell ref="H41:H42"/>
    <mergeCell ref="I41:I42"/>
    <mergeCell ref="J41:J42"/>
    <mergeCell ref="L34:L35"/>
    <mergeCell ref="L37:L38"/>
    <mergeCell ref="M37:M38"/>
    <mergeCell ref="D39:D40"/>
    <mergeCell ref="E39:E40"/>
    <mergeCell ref="F39:F40"/>
    <mergeCell ref="G39:G40"/>
    <mergeCell ref="H39:H40"/>
    <mergeCell ref="I39:I40"/>
    <mergeCell ref="J39:J40"/>
    <mergeCell ref="K32:K33"/>
    <mergeCell ref="L32:L33"/>
    <mergeCell ref="M32:M33"/>
    <mergeCell ref="D34:D35"/>
    <mergeCell ref="E34:E35"/>
    <mergeCell ref="F34:F35"/>
    <mergeCell ref="G34:G35"/>
    <mergeCell ref="H34:H35"/>
    <mergeCell ref="I34:I35"/>
    <mergeCell ref="J34:J35"/>
    <mergeCell ref="M16:M17"/>
    <mergeCell ref="L30:L31"/>
    <mergeCell ref="M30:M31"/>
    <mergeCell ref="D32:D33"/>
    <mergeCell ref="E32:E33"/>
    <mergeCell ref="G32:G33"/>
    <mergeCell ref="H32:H33"/>
    <mergeCell ref="F32:F33"/>
    <mergeCell ref="I32:I33"/>
    <mergeCell ref="J32:J33"/>
    <mergeCell ref="L12:L13"/>
    <mergeCell ref="J14:J15"/>
    <mergeCell ref="K14:K15"/>
    <mergeCell ref="F16:F17"/>
    <mergeCell ref="G16:G17"/>
    <mergeCell ref="H16:H17"/>
    <mergeCell ref="I16:I17"/>
    <mergeCell ref="J16:J17"/>
    <mergeCell ref="K16:K17"/>
    <mergeCell ref="L16:L17"/>
    <mergeCell ref="H14:H15"/>
    <mergeCell ref="J10:J11"/>
    <mergeCell ref="K10:K11"/>
    <mergeCell ref="M10:M11"/>
    <mergeCell ref="L10:L11"/>
    <mergeCell ref="J12:J13"/>
    <mergeCell ref="K12:K13"/>
    <mergeCell ref="L14:L15"/>
    <mergeCell ref="M14:M15"/>
    <mergeCell ref="M12:M13"/>
    <mergeCell ref="H10:H11"/>
    <mergeCell ref="I10:I11"/>
    <mergeCell ref="D12:D13"/>
    <mergeCell ref="E12:E13"/>
    <mergeCell ref="F12:F13"/>
    <mergeCell ref="G12:G13"/>
    <mergeCell ref="H12:H13"/>
    <mergeCell ref="I12:I13"/>
    <mergeCell ref="H37:H38"/>
    <mergeCell ref="I37:I38"/>
    <mergeCell ref="J37:J38"/>
    <mergeCell ref="K37:K38"/>
    <mergeCell ref="B34:C35"/>
    <mergeCell ref="B37:C38"/>
    <mergeCell ref="B39:C40"/>
    <mergeCell ref="K34:K35"/>
    <mergeCell ref="B36:O36"/>
    <mergeCell ref="M34:M35"/>
    <mergeCell ref="D37:D38"/>
    <mergeCell ref="E37:E38"/>
    <mergeCell ref="F37:F38"/>
    <mergeCell ref="G37:G38"/>
    <mergeCell ref="N39:N40"/>
    <mergeCell ref="O39:O40"/>
    <mergeCell ref="L28:L29"/>
    <mergeCell ref="M28:M29"/>
    <mergeCell ref="D30:D31"/>
    <mergeCell ref="E30:E31"/>
    <mergeCell ref="F30:F31"/>
    <mergeCell ref="F28:F29"/>
    <mergeCell ref="G28:G29"/>
    <mergeCell ref="H28:H29"/>
    <mergeCell ref="I28:I29"/>
    <mergeCell ref="J28:J29"/>
    <mergeCell ref="B30:C31"/>
    <mergeCell ref="B32:C33"/>
    <mergeCell ref="K28:K29"/>
    <mergeCell ref="G30:G31"/>
    <mergeCell ref="H30:H31"/>
    <mergeCell ref="I30:I31"/>
    <mergeCell ref="J30:J31"/>
    <mergeCell ref="K30:K31"/>
    <mergeCell ref="D28:D29"/>
    <mergeCell ref="E28:E29"/>
    <mergeCell ref="B16:C17"/>
    <mergeCell ref="F14:F15"/>
    <mergeCell ref="G14:G15"/>
    <mergeCell ref="B28:C29"/>
    <mergeCell ref="D16:D17"/>
    <mergeCell ref="E16:E17"/>
    <mergeCell ref="B18:O18"/>
    <mergeCell ref="B27:O27"/>
    <mergeCell ref="D19:D20"/>
    <mergeCell ref="E19:E20"/>
    <mergeCell ref="I14:I15"/>
    <mergeCell ref="B10:C11"/>
    <mergeCell ref="F10:F11"/>
    <mergeCell ref="G10:G11"/>
    <mergeCell ref="B12:C13"/>
    <mergeCell ref="D10:D11"/>
    <mergeCell ref="E10:E11"/>
    <mergeCell ref="B14:C15"/>
    <mergeCell ref="D14:D15"/>
    <mergeCell ref="E14:E15"/>
    <mergeCell ref="N8:O8"/>
    <mergeCell ref="C3:N4"/>
    <mergeCell ref="B9:C9"/>
    <mergeCell ref="D8:E8"/>
    <mergeCell ref="F8:G8"/>
    <mergeCell ref="L8:M8"/>
    <mergeCell ref="J8:K8"/>
    <mergeCell ref="H8:I8"/>
    <mergeCell ref="B8:C8"/>
    <mergeCell ref="B6:O7"/>
    <mergeCell ref="N10:N11"/>
    <mergeCell ref="O10:O11"/>
    <mergeCell ref="N12:N13"/>
    <mergeCell ref="O12:O13"/>
    <mergeCell ref="N14:N15"/>
    <mergeCell ref="O14:O15"/>
    <mergeCell ref="N16:N17"/>
    <mergeCell ref="O16:O17"/>
    <mergeCell ref="N28:N29"/>
    <mergeCell ref="O28:O29"/>
    <mergeCell ref="N30:N31"/>
    <mergeCell ref="O30:O31"/>
    <mergeCell ref="N19:N20"/>
    <mergeCell ref="O19:O20"/>
    <mergeCell ref="N32:N33"/>
    <mergeCell ref="O32:O33"/>
    <mergeCell ref="N34:N35"/>
    <mergeCell ref="O34:O35"/>
    <mergeCell ref="N37:N38"/>
    <mergeCell ref="O37:O38"/>
    <mergeCell ref="N41:N42"/>
    <mergeCell ref="O41:O42"/>
    <mergeCell ref="N43:N44"/>
    <mergeCell ref="O43:O44"/>
    <mergeCell ref="H19:H20"/>
    <mergeCell ref="I19:I20"/>
    <mergeCell ref="J19:J20"/>
    <mergeCell ref="K19:K20"/>
    <mergeCell ref="L19:L20"/>
    <mergeCell ref="M19:M20"/>
    <mergeCell ref="B19:C20"/>
    <mergeCell ref="B21:C22"/>
    <mergeCell ref="F21:F22"/>
    <mergeCell ref="G21:G22"/>
    <mergeCell ref="F19:F20"/>
    <mergeCell ref="G19:G20"/>
    <mergeCell ref="H21:H22"/>
    <mergeCell ref="I21:I22"/>
    <mergeCell ref="J21:J22"/>
    <mergeCell ref="K21:K22"/>
    <mergeCell ref="B23:C24"/>
    <mergeCell ref="B25:C26"/>
    <mergeCell ref="D21:D22"/>
    <mergeCell ref="E21:E22"/>
    <mergeCell ref="D23:D24"/>
    <mergeCell ref="E23:E24"/>
    <mergeCell ref="L21:L22"/>
    <mergeCell ref="M21:M22"/>
    <mergeCell ref="N21:N22"/>
    <mergeCell ref="O21:O22"/>
    <mergeCell ref="F23:F24"/>
    <mergeCell ref="G23:G24"/>
    <mergeCell ref="H23:H24"/>
    <mergeCell ref="K23:K24"/>
    <mergeCell ref="J23:J24"/>
    <mergeCell ref="I23:I24"/>
    <mergeCell ref="L23:L24"/>
    <mergeCell ref="M23:M24"/>
    <mergeCell ref="N23:N24"/>
    <mergeCell ref="O23:O24"/>
    <mergeCell ref="O25:O26"/>
    <mergeCell ref="M25:M26"/>
    <mergeCell ref="L25:L26"/>
    <mergeCell ref="K25:K26"/>
    <mergeCell ref="F25:F26"/>
    <mergeCell ref="E25:E26"/>
    <mergeCell ref="D25:D26"/>
    <mergeCell ref="N25:N26"/>
    <mergeCell ref="J25:J26"/>
    <mergeCell ref="I25:I26"/>
    <mergeCell ref="H25:H26"/>
    <mergeCell ref="G25:G26"/>
  </mergeCells>
  <pageMargins left="0" right="0" top="1.299212598425197" bottom="0.98425196850393704" header="0.51181102362204722" footer="0.51181102362204722"/>
  <pageSetup paperSize="9" orientation="portrait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view="pageBreakPreview" zoomScaleNormal="100" zoomScaleSheetLayoutView="100" workbookViewId="0">
      <selection activeCell="Q4" sqref="Q4"/>
    </sheetView>
  </sheetViews>
  <sheetFormatPr baseColWidth="10" defaultColWidth="10.28515625" defaultRowHeight="11.25" x14ac:dyDescent="0.2"/>
  <cols>
    <col min="1" max="1" width="12.7109375" style="49" customWidth="1"/>
    <col min="2" max="2" width="5.85546875" style="49" customWidth="1"/>
    <col min="3" max="3" width="7.42578125" style="49" customWidth="1"/>
    <col min="4" max="15" width="5.85546875" style="49" customWidth="1"/>
    <col min="16" max="16384" width="10.28515625" style="49"/>
  </cols>
  <sheetData>
    <row r="1" spans="2:18" ht="10.15" customHeight="1" x14ac:dyDescent="0.2">
      <c r="C1" s="234" t="s">
        <v>213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2:18" ht="10.15" customHeight="1" x14ac:dyDescent="0.2"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18" x14ac:dyDescent="0.2"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8" ht="14.45" customHeight="1" thickBot="1" x14ac:dyDescent="0.25"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</row>
    <row r="5" spans="2:18" ht="12.6" hidden="1" customHeight="1" thickBot="1" x14ac:dyDescent="0.25"/>
    <row r="6" spans="2:18" ht="19.149999999999999" customHeight="1" x14ac:dyDescent="0.2">
      <c r="B6" s="289" t="s">
        <v>26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  <c r="Q6" s="81"/>
      <c r="R6" s="81"/>
    </row>
    <row r="7" spans="2:18" ht="21" customHeight="1" thickBot="1" x14ac:dyDescent="0.25">
      <c r="B7" s="278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80"/>
      <c r="Q7" s="81"/>
      <c r="R7" s="81"/>
    </row>
    <row r="8" spans="2:18" ht="15" customHeight="1" x14ac:dyDescent="0.2">
      <c r="B8" s="287" t="s">
        <v>7</v>
      </c>
      <c r="C8" s="288"/>
      <c r="D8" s="285" t="s">
        <v>14</v>
      </c>
      <c r="E8" s="286"/>
      <c r="F8" s="298" t="s">
        <v>15</v>
      </c>
      <c r="G8" s="299"/>
      <c r="H8" s="285" t="s">
        <v>16</v>
      </c>
      <c r="I8" s="286"/>
      <c r="J8" s="298" t="s">
        <v>17</v>
      </c>
      <c r="K8" s="299"/>
      <c r="L8" s="285" t="s">
        <v>18</v>
      </c>
      <c r="M8" s="299"/>
      <c r="N8" s="292" t="s">
        <v>19</v>
      </c>
      <c r="O8" s="293"/>
      <c r="Q8" s="81"/>
      <c r="R8" s="81"/>
    </row>
    <row r="9" spans="2:18" ht="15" customHeight="1" thickBot="1" x14ac:dyDescent="0.25">
      <c r="B9" s="296" t="s">
        <v>190</v>
      </c>
      <c r="C9" s="297"/>
      <c r="D9" s="50" t="s">
        <v>27</v>
      </c>
      <c r="E9" s="51" t="s">
        <v>28</v>
      </c>
      <c r="F9" s="52" t="s">
        <v>27</v>
      </c>
      <c r="G9" s="53" t="s">
        <v>28</v>
      </c>
      <c r="H9" s="50" t="s">
        <v>27</v>
      </c>
      <c r="I9" s="51" t="s">
        <v>28</v>
      </c>
      <c r="J9" s="52" t="s">
        <v>27</v>
      </c>
      <c r="K9" s="53" t="s">
        <v>28</v>
      </c>
      <c r="L9" s="50" t="s">
        <v>27</v>
      </c>
      <c r="M9" s="53" t="s">
        <v>28</v>
      </c>
      <c r="N9" s="98" t="s">
        <v>20</v>
      </c>
      <c r="O9" s="99" t="s">
        <v>21</v>
      </c>
      <c r="Q9" s="81"/>
      <c r="R9" s="81"/>
    </row>
    <row r="10" spans="2:18" ht="10.15" customHeight="1" x14ac:dyDescent="0.2">
      <c r="B10" s="271" t="s">
        <v>22</v>
      </c>
      <c r="C10" s="272"/>
      <c r="D10" s="265">
        <v>76</v>
      </c>
      <c r="E10" s="257">
        <v>20.399999999999999</v>
      </c>
      <c r="F10" s="257">
        <v>61</v>
      </c>
      <c r="G10" s="324">
        <v>22.5</v>
      </c>
      <c r="H10" s="265">
        <v>51</v>
      </c>
      <c r="I10" s="324">
        <v>23.8</v>
      </c>
      <c r="J10" s="265">
        <v>41</v>
      </c>
      <c r="K10" s="257">
        <v>25.2</v>
      </c>
      <c r="L10" s="257">
        <v>31</v>
      </c>
      <c r="M10" s="257">
        <v>26.4</v>
      </c>
      <c r="N10" s="258">
        <v>12</v>
      </c>
      <c r="O10" s="294">
        <v>29</v>
      </c>
      <c r="Q10" s="81"/>
      <c r="R10" s="81"/>
    </row>
    <row r="11" spans="2:18" ht="10.15" customHeight="1" x14ac:dyDescent="0.2">
      <c r="B11" s="247"/>
      <c r="C11" s="248"/>
      <c r="D11" s="254"/>
      <c r="E11" s="258"/>
      <c r="F11" s="258"/>
      <c r="G11" s="256"/>
      <c r="H11" s="254"/>
      <c r="I11" s="256"/>
      <c r="J11" s="254"/>
      <c r="K11" s="258"/>
      <c r="L11" s="258"/>
      <c r="M11" s="258"/>
      <c r="N11" s="267"/>
      <c r="O11" s="295"/>
      <c r="Q11" s="81"/>
      <c r="R11" s="81"/>
    </row>
    <row r="12" spans="2:18" ht="10.15" customHeight="1" x14ac:dyDescent="0.2">
      <c r="B12" s="247" t="s">
        <v>23</v>
      </c>
      <c r="C12" s="248"/>
      <c r="D12" s="253">
        <v>103</v>
      </c>
      <c r="E12" s="329">
        <v>22</v>
      </c>
      <c r="F12" s="259">
        <v>86</v>
      </c>
      <c r="G12" s="255">
        <v>24.2</v>
      </c>
      <c r="H12" s="253">
        <v>76</v>
      </c>
      <c r="I12" s="255">
        <v>25.5</v>
      </c>
      <c r="J12" s="253">
        <v>66</v>
      </c>
      <c r="K12" s="259">
        <v>26.8</v>
      </c>
      <c r="L12" s="259">
        <v>55</v>
      </c>
      <c r="M12" s="259">
        <v>28.3</v>
      </c>
      <c r="N12" s="267">
        <v>36</v>
      </c>
      <c r="O12" s="268">
        <v>30.8</v>
      </c>
      <c r="Q12" s="81"/>
      <c r="R12" s="81"/>
    </row>
    <row r="13" spans="2:18" ht="10.15" customHeight="1" x14ac:dyDescent="0.2">
      <c r="B13" s="247"/>
      <c r="C13" s="248"/>
      <c r="D13" s="254"/>
      <c r="E13" s="326"/>
      <c r="F13" s="258"/>
      <c r="G13" s="256"/>
      <c r="H13" s="254"/>
      <c r="I13" s="256"/>
      <c r="J13" s="254"/>
      <c r="K13" s="258"/>
      <c r="L13" s="258"/>
      <c r="M13" s="258"/>
      <c r="N13" s="267"/>
      <c r="O13" s="268"/>
      <c r="Q13" s="81"/>
      <c r="R13" s="81"/>
    </row>
    <row r="14" spans="2:18" ht="10.15" customHeight="1" x14ac:dyDescent="0.2">
      <c r="B14" s="247" t="s">
        <v>24</v>
      </c>
      <c r="C14" s="248"/>
      <c r="D14" s="251">
        <v>127</v>
      </c>
      <c r="E14" s="243">
        <v>23.4</v>
      </c>
      <c r="F14" s="243">
        <v>113</v>
      </c>
      <c r="G14" s="260">
        <v>25.7</v>
      </c>
      <c r="H14" s="251">
        <v>102</v>
      </c>
      <c r="I14" s="330">
        <v>27</v>
      </c>
      <c r="J14" s="251">
        <v>92</v>
      </c>
      <c r="K14" s="243">
        <v>28.4</v>
      </c>
      <c r="L14" s="243">
        <v>82</v>
      </c>
      <c r="M14" s="243">
        <v>29.8</v>
      </c>
      <c r="N14" s="273">
        <v>62</v>
      </c>
      <c r="O14" s="274">
        <v>32.5</v>
      </c>
      <c r="Q14" s="81"/>
      <c r="R14" s="81"/>
    </row>
    <row r="15" spans="2:18" ht="10.15" customHeight="1" x14ac:dyDescent="0.2">
      <c r="B15" s="247"/>
      <c r="C15" s="248"/>
      <c r="D15" s="252"/>
      <c r="E15" s="244"/>
      <c r="F15" s="244"/>
      <c r="G15" s="261"/>
      <c r="H15" s="252"/>
      <c r="I15" s="331"/>
      <c r="J15" s="252"/>
      <c r="K15" s="244"/>
      <c r="L15" s="244"/>
      <c r="M15" s="244"/>
      <c r="N15" s="273"/>
      <c r="O15" s="274"/>
      <c r="Q15" s="81"/>
      <c r="R15" s="81"/>
    </row>
    <row r="16" spans="2:18" ht="10.15" customHeight="1" x14ac:dyDescent="0.2">
      <c r="B16" s="247" t="s">
        <v>25</v>
      </c>
      <c r="C16" s="248"/>
      <c r="D16" s="239">
        <v>153</v>
      </c>
      <c r="E16" s="327">
        <v>25</v>
      </c>
      <c r="F16" s="237">
        <v>138</v>
      </c>
      <c r="G16" s="245">
        <v>27.1</v>
      </c>
      <c r="H16" s="239">
        <v>127</v>
      </c>
      <c r="I16" s="245">
        <v>28.4</v>
      </c>
      <c r="J16" s="239">
        <v>117</v>
      </c>
      <c r="K16" s="237">
        <v>29.8</v>
      </c>
      <c r="L16" s="237">
        <v>107</v>
      </c>
      <c r="M16" s="237">
        <v>31.3</v>
      </c>
      <c r="N16" s="284">
        <v>87</v>
      </c>
      <c r="O16" s="266">
        <v>34.1</v>
      </c>
      <c r="Q16" s="81"/>
      <c r="R16" s="81"/>
    </row>
    <row r="17" spans="2:18" ht="10.9" customHeight="1" thickBot="1" x14ac:dyDescent="0.25">
      <c r="B17" s="269"/>
      <c r="C17" s="270"/>
      <c r="D17" s="240"/>
      <c r="E17" s="328"/>
      <c r="F17" s="238"/>
      <c r="G17" s="246"/>
      <c r="H17" s="240"/>
      <c r="I17" s="246"/>
      <c r="J17" s="240"/>
      <c r="K17" s="238"/>
      <c r="L17" s="238"/>
      <c r="M17" s="238"/>
      <c r="N17" s="237"/>
      <c r="O17" s="245"/>
      <c r="Q17" s="81"/>
      <c r="R17" s="81"/>
    </row>
    <row r="18" spans="2:18" ht="39.6" customHeight="1" thickBot="1" x14ac:dyDescent="0.25">
      <c r="B18" s="275" t="s">
        <v>29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7"/>
      <c r="Q18" s="81"/>
      <c r="R18" s="81"/>
    </row>
    <row r="19" spans="2:18" ht="10.15" customHeight="1" x14ac:dyDescent="0.2">
      <c r="B19" s="305" t="s">
        <v>22</v>
      </c>
      <c r="C19" s="306"/>
      <c r="D19" s="281">
        <v>62</v>
      </c>
      <c r="E19" s="283">
        <v>19.600000000000001</v>
      </c>
      <c r="F19" s="283">
        <v>49</v>
      </c>
      <c r="G19" s="308">
        <v>21.9</v>
      </c>
      <c r="H19" s="302">
        <v>50</v>
      </c>
      <c r="I19" s="304">
        <v>23.2</v>
      </c>
      <c r="J19" s="281">
        <v>36</v>
      </c>
      <c r="K19" s="283">
        <v>24.6</v>
      </c>
      <c r="L19" s="283">
        <v>24</v>
      </c>
      <c r="M19" s="283">
        <v>26.1</v>
      </c>
      <c r="N19" s="283">
        <v>10</v>
      </c>
      <c r="O19" s="304">
        <v>28.2</v>
      </c>
      <c r="Q19" s="81"/>
      <c r="R19" s="81"/>
    </row>
    <row r="20" spans="2:18" ht="10.15" customHeight="1" x14ac:dyDescent="0.2">
      <c r="B20" s="247"/>
      <c r="C20" s="248"/>
      <c r="D20" s="282"/>
      <c r="E20" s="267"/>
      <c r="F20" s="267"/>
      <c r="G20" s="307"/>
      <c r="H20" s="303"/>
      <c r="I20" s="268"/>
      <c r="J20" s="282"/>
      <c r="K20" s="267"/>
      <c r="L20" s="267"/>
      <c r="M20" s="267"/>
      <c r="N20" s="267"/>
      <c r="O20" s="268"/>
      <c r="Q20" s="81"/>
      <c r="R20" s="81"/>
    </row>
    <row r="21" spans="2:18" ht="10.15" customHeight="1" x14ac:dyDescent="0.2">
      <c r="B21" s="247" t="s">
        <v>23</v>
      </c>
      <c r="C21" s="248"/>
      <c r="D21" s="282">
        <v>84</v>
      </c>
      <c r="E21" s="309">
        <v>20.9</v>
      </c>
      <c r="F21" s="267">
        <v>70</v>
      </c>
      <c r="G21" s="307">
        <v>23.1</v>
      </c>
      <c r="H21" s="303">
        <v>63</v>
      </c>
      <c r="I21" s="268">
        <v>24.6</v>
      </c>
      <c r="J21" s="282">
        <v>54</v>
      </c>
      <c r="K21" s="267">
        <v>26.1</v>
      </c>
      <c r="L21" s="267">
        <v>46</v>
      </c>
      <c r="M21" s="267">
        <v>27.5</v>
      </c>
      <c r="N21" s="267">
        <v>30</v>
      </c>
      <c r="O21" s="268">
        <v>30.4</v>
      </c>
      <c r="Q21" s="81"/>
      <c r="R21" s="81"/>
    </row>
    <row r="22" spans="2:18" ht="10.15" customHeight="1" x14ac:dyDescent="0.2">
      <c r="B22" s="247"/>
      <c r="C22" s="248"/>
      <c r="D22" s="282"/>
      <c r="E22" s="309"/>
      <c r="F22" s="267"/>
      <c r="G22" s="307"/>
      <c r="H22" s="303"/>
      <c r="I22" s="268"/>
      <c r="J22" s="282"/>
      <c r="K22" s="267"/>
      <c r="L22" s="267"/>
      <c r="M22" s="267"/>
      <c r="N22" s="267"/>
      <c r="O22" s="268"/>
      <c r="Q22" s="81"/>
      <c r="R22" s="81"/>
    </row>
    <row r="23" spans="2:18" ht="10.15" customHeight="1" x14ac:dyDescent="0.2">
      <c r="B23" s="247" t="s">
        <v>24</v>
      </c>
      <c r="C23" s="248"/>
      <c r="D23" s="310">
        <v>104</v>
      </c>
      <c r="E23" s="311">
        <v>22</v>
      </c>
      <c r="F23" s="273">
        <v>100</v>
      </c>
      <c r="G23" s="312">
        <v>24.2</v>
      </c>
      <c r="H23" s="313">
        <v>83</v>
      </c>
      <c r="I23" s="260">
        <v>25.8</v>
      </c>
      <c r="J23" s="314">
        <v>67</v>
      </c>
      <c r="K23" s="273">
        <v>27.4</v>
      </c>
      <c r="L23" s="273">
        <v>67</v>
      </c>
      <c r="M23" s="273">
        <v>28.8</v>
      </c>
      <c r="N23" s="273">
        <v>50</v>
      </c>
      <c r="O23" s="274">
        <v>31.8</v>
      </c>
      <c r="Q23" s="81"/>
      <c r="R23" s="81"/>
    </row>
    <row r="24" spans="2:18" ht="10.15" customHeight="1" x14ac:dyDescent="0.2">
      <c r="B24" s="247"/>
      <c r="C24" s="248"/>
      <c r="D24" s="310"/>
      <c r="E24" s="311"/>
      <c r="F24" s="273"/>
      <c r="G24" s="312"/>
      <c r="H24" s="313"/>
      <c r="I24" s="261"/>
      <c r="J24" s="315"/>
      <c r="K24" s="273"/>
      <c r="L24" s="273"/>
      <c r="M24" s="273"/>
      <c r="N24" s="273"/>
      <c r="O24" s="274"/>
      <c r="Q24" s="81"/>
      <c r="R24" s="81"/>
    </row>
    <row r="25" spans="2:18" ht="10.15" customHeight="1" x14ac:dyDescent="0.2">
      <c r="B25" s="247" t="s">
        <v>25</v>
      </c>
      <c r="C25" s="248"/>
      <c r="D25" s="316">
        <v>125</v>
      </c>
      <c r="E25" s="284">
        <v>23.3</v>
      </c>
      <c r="F25" s="284">
        <v>113</v>
      </c>
      <c r="G25" s="322">
        <v>25.6</v>
      </c>
      <c r="H25" s="320">
        <v>104</v>
      </c>
      <c r="I25" s="318">
        <v>27</v>
      </c>
      <c r="J25" s="316">
        <v>96</v>
      </c>
      <c r="K25" s="284">
        <v>28.6</v>
      </c>
      <c r="L25" s="284">
        <v>88</v>
      </c>
      <c r="M25" s="284">
        <v>30.1</v>
      </c>
      <c r="N25" s="237">
        <v>71</v>
      </c>
      <c r="O25" s="266">
        <v>33.1</v>
      </c>
      <c r="Q25" s="81"/>
      <c r="R25" s="81"/>
    </row>
    <row r="26" spans="2:18" ht="10.15" customHeight="1" thickBot="1" x14ac:dyDescent="0.25">
      <c r="B26" s="249"/>
      <c r="C26" s="250"/>
      <c r="D26" s="317"/>
      <c r="E26" s="300"/>
      <c r="F26" s="300"/>
      <c r="G26" s="323"/>
      <c r="H26" s="321"/>
      <c r="I26" s="319"/>
      <c r="J26" s="317"/>
      <c r="K26" s="300"/>
      <c r="L26" s="300"/>
      <c r="M26" s="300"/>
      <c r="N26" s="238"/>
      <c r="O26" s="301"/>
      <c r="Q26" s="81"/>
      <c r="R26" s="81"/>
    </row>
    <row r="27" spans="2:18" ht="40.15" customHeight="1" thickBot="1" x14ac:dyDescent="0.25">
      <c r="B27" s="278" t="s">
        <v>30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/>
      <c r="Q27" s="81"/>
      <c r="R27" s="81"/>
    </row>
    <row r="28" spans="2:18" ht="10.15" customHeight="1" x14ac:dyDescent="0.2">
      <c r="B28" s="271" t="s">
        <v>22</v>
      </c>
      <c r="C28" s="272"/>
      <c r="D28" s="265">
        <v>57</v>
      </c>
      <c r="E28" s="257">
        <v>19.399999999999999</v>
      </c>
      <c r="F28" s="257">
        <v>50</v>
      </c>
      <c r="G28" s="324">
        <v>21.7</v>
      </c>
      <c r="H28" s="265">
        <v>46</v>
      </c>
      <c r="I28" s="324">
        <v>23.1</v>
      </c>
      <c r="J28" s="265">
        <v>32</v>
      </c>
      <c r="K28" s="257">
        <v>24.5</v>
      </c>
      <c r="L28" s="257">
        <v>23</v>
      </c>
      <c r="M28" s="325">
        <v>26</v>
      </c>
      <c r="N28" s="258">
        <v>8</v>
      </c>
      <c r="O28" s="256">
        <v>28.7</v>
      </c>
      <c r="Q28" s="81"/>
      <c r="R28" s="81"/>
    </row>
    <row r="29" spans="2:18" ht="10.15" customHeight="1" x14ac:dyDescent="0.2">
      <c r="B29" s="247"/>
      <c r="C29" s="248"/>
      <c r="D29" s="254"/>
      <c r="E29" s="258"/>
      <c r="F29" s="258"/>
      <c r="G29" s="256"/>
      <c r="H29" s="254"/>
      <c r="I29" s="256"/>
      <c r="J29" s="254"/>
      <c r="K29" s="258"/>
      <c r="L29" s="258"/>
      <c r="M29" s="326"/>
      <c r="N29" s="267"/>
      <c r="O29" s="268"/>
      <c r="Q29" s="81"/>
      <c r="R29" s="81"/>
    </row>
    <row r="30" spans="2:18" ht="10.15" customHeight="1" x14ac:dyDescent="0.2">
      <c r="B30" s="247" t="s">
        <v>23</v>
      </c>
      <c r="C30" s="248"/>
      <c r="D30" s="253">
        <v>79</v>
      </c>
      <c r="E30" s="259">
        <v>20.6</v>
      </c>
      <c r="F30" s="259">
        <v>66</v>
      </c>
      <c r="G30" s="255">
        <v>22.8</v>
      </c>
      <c r="H30" s="253">
        <v>59</v>
      </c>
      <c r="I30" s="255">
        <v>24.4</v>
      </c>
      <c r="J30" s="253">
        <v>51</v>
      </c>
      <c r="K30" s="259">
        <v>25.9</v>
      </c>
      <c r="L30" s="259">
        <v>44</v>
      </c>
      <c r="M30" s="259">
        <v>27.3</v>
      </c>
      <c r="N30" s="267">
        <v>28</v>
      </c>
      <c r="O30" s="268">
        <v>30.3</v>
      </c>
      <c r="Q30" s="81"/>
      <c r="R30" s="81"/>
    </row>
    <row r="31" spans="2:18" ht="10.15" customHeight="1" x14ac:dyDescent="0.2">
      <c r="B31" s="247"/>
      <c r="C31" s="248"/>
      <c r="D31" s="254"/>
      <c r="E31" s="258"/>
      <c r="F31" s="258"/>
      <c r="G31" s="256"/>
      <c r="H31" s="254"/>
      <c r="I31" s="256"/>
      <c r="J31" s="254"/>
      <c r="K31" s="258"/>
      <c r="L31" s="258"/>
      <c r="M31" s="258"/>
      <c r="N31" s="267"/>
      <c r="O31" s="268"/>
      <c r="Q31" s="81"/>
      <c r="R31" s="81"/>
    </row>
    <row r="32" spans="2:18" ht="10.15" customHeight="1" x14ac:dyDescent="0.2">
      <c r="B32" s="247" t="s">
        <v>24</v>
      </c>
      <c r="C32" s="248"/>
      <c r="D32" s="251">
        <v>98</v>
      </c>
      <c r="E32" s="243">
        <v>21.7</v>
      </c>
      <c r="F32" s="243">
        <v>86</v>
      </c>
      <c r="G32" s="260">
        <v>24.1</v>
      </c>
      <c r="H32" s="251">
        <v>79</v>
      </c>
      <c r="I32" s="260">
        <v>25.5</v>
      </c>
      <c r="J32" s="251">
        <v>71</v>
      </c>
      <c r="K32" s="243">
        <v>27.1</v>
      </c>
      <c r="L32" s="243">
        <v>63</v>
      </c>
      <c r="M32" s="243">
        <v>28.6</v>
      </c>
      <c r="N32" s="273">
        <v>47</v>
      </c>
      <c r="O32" s="274">
        <v>31.6</v>
      </c>
      <c r="Q32" s="82"/>
      <c r="R32" s="81"/>
    </row>
    <row r="33" spans="2:18" ht="10.15" customHeight="1" x14ac:dyDescent="0.2">
      <c r="B33" s="247"/>
      <c r="C33" s="248"/>
      <c r="D33" s="252"/>
      <c r="E33" s="244"/>
      <c r="F33" s="244"/>
      <c r="G33" s="261"/>
      <c r="H33" s="252"/>
      <c r="I33" s="261"/>
      <c r="J33" s="252"/>
      <c r="K33" s="244"/>
      <c r="L33" s="244"/>
      <c r="M33" s="244"/>
      <c r="N33" s="273"/>
      <c r="O33" s="274"/>
      <c r="Q33" s="81"/>
      <c r="R33" s="83" t="s">
        <v>0</v>
      </c>
    </row>
    <row r="34" spans="2:18" ht="10.15" customHeight="1" x14ac:dyDescent="0.2">
      <c r="B34" s="247" t="s">
        <v>25</v>
      </c>
      <c r="C34" s="248"/>
      <c r="D34" s="239">
        <v>118</v>
      </c>
      <c r="E34" s="237">
        <v>22.9</v>
      </c>
      <c r="F34" s="237">
        <v>106</v>
      </c>
      <c r="G34" s="245">
        <v>25.2</v>
      </c>
      <c r="H34" s="239">
        <v>98</v>
      </c>
      <c r="I34" s="245">
        <v>26.7</v>
      </c>
      <c r="J34" s="239">
        <v>90</v>
      </c>
      <c r="K34" s="237">
        <v>28.3</v>
      </c>
      <c r="L34" s="237">
        <v>83</v>
      </c>
      <c r="M34" s="237">
        <v>29.8</v>
      </c>
      <c r="N34" s="284">
        <v>67</v>
      </c>
      <c r="O34" s="266">
        <v>32.799999999999997</v>
      </c>
      <c r="Q34" s="81"/>
      <c r="R34" s="81"/>
    </row>
    <row r="35" spans="2:18" ht="10.9" customHeight="1" thickBot="1" x14ac:dyDescent="0.25">
      <c r="B35" s="269"/>
      <c r="C35" s="270"/>
      <c r="D35" s="240"/>
      <c r="E35" s="238"/>
      <c r="F35" s="238"/>
      <c r="G35" s="246"/>
      <c r="H35" s="240"/>
      <c r="I35" s="246"/>
      <c r="J35" s="240"/>
      <c r="K35" s="238"/>
      <c r="L35" s="238"/>
      <c r="M35" s="238"/>
      <c r="N35" s="237"/>
      <c r="O35" s="245"/>
      <c r="Q35" s="81"/>
      <c r="R35" s="81"/>
    </row>
    <row r="36" spans="2:18" ht="39.6" customHeight="1" thickBot="1" x14ac:dyDescent="0.25">
      <c r="B36" s="262" t="s">
        <v>31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4"/>
      <c r="Q36" s="81"/>
      <c r="R36" s="81"/>
    </row>
    <row r="37" spans="2:18" ht="10.15" customHeight="1" x14ac:dyDescent="0.2">
      <c r="B37" s="271" t="s">
        <v>22</v>
      </c>
      <c r="C37" s="272"/>
      <c r="D37" s="265">
        <v>51</v>
      </c>
      <c r="E37" s="257">
        <v>18.8</v>
      </c>
      <c r="F37" s="257">
        <v>40</v>
      </c>
      <c r="G37" s="324">
        <v>21.2</v>
      </c>
      <c r="H37" s="265">
        <v>35</v>
      </c>
      <c r="I37" s="324">
        <v>22.7</v>
      </c>
      <c r="J37" s="265">
        <v>28</v>
      </c>
      <c r="K37" s="257">
        <v>24.3</v>
      </c>
      <c r="L37" s="257">
        <v>20</v>
      </c>
      <c r="M37" s="257">
        <v>25.8</v>
      </c>
      <c r="N37" s="258">
        <v>7</v>
      </c>
      <c r="O37" s="256">
        <v>28.6</v>
      </c>
      <c r="Q37" s="81"/>
      <c r="R37" s="81"/>
    </row>
    <row r="38" spans="2:18" ht="10.15" customHeight="1" x14ac:dyDescent="0.2">
      <c r="B38" s="247"/>
      <c r="C38" s="248"/>
      <c r="D38" s="254"/>
      <c r="E38" s="258"/>
      <c r="F38" s="258"/>
      <c r="G38" s="256"/>
      <c r="H38" s="254"/>
      <c r="I38" s="256"/>
      <c r="J38" s="254"/>
      <c r="K38" s="258"/>
      <c r="L38" s="258"/>
      <c r="M38" s="258"/>
      <c r="N38" s="267"/>
      <c r="O38" s="268"/>
      <c r="Q38" s="81"/>
      <c r="R38" s="81"/>
    </row>
    <row r="39" spans="2:18" ht="10.15" customHeight="1" x14ac:dyDescent="0.2">
      <c r="B39" s="247" t="s">
        <v>23</v>
      </c>
      <c r="C39" s="248"/>
      <c r="D39" s="253">
        <v>67</v>
      </c>
      <c r="E39" s="259">
        <v>19.600000000000001</v>
      </c>
      <c r="F39" s="259">
        <v>56</v>
      </c>
      <c r="G39" s="255">
        <v>22.3</v>
      </c>
      <c r="H39" s="253">
        <v>51</v>
      </c>
      <c r="I39" s="255">
        <v>23.8</v>
      </c>
      <c r="J39" s="253">
        <v>45</v>
      </c>
      <c r="K39" s="259">
        <v>25.3</v>
      </c>
      <c r="L39" s="259">
        <v>38</v>
      </c>
      <c r="M39" s="259">
        <v>26.9</v>
      </c>
      <c r="N39" s="267">
        <v>24</v>
      </c>
      <c r="O39" s="295">
        <v>30</v>
      </c>
      <c r="Q39" s="81"/>
      <c r="R39" s="81"/>
    </row>
    <row r="40" spans="2:18" ht="10.15" customHeight="1" x14ac:dyDescent="0.2">
      <c r="B40" s="247"/>
      <c r="C40" s="248"/>
      <c r="D40" s="254"/>
      <c r="E40" s="258"/>
      <c r="F40" s="258"/>
      <c r="G40" s="256"/>
      <c r="H40" s="254"/>
      <c r="I40" s="256"/>
      <c r="J40" s="254"/>
      <c r="K40" s="258"/>
      <c r="L40" s="258"/>
      <c r="M40" s="258"/>
      <c r="N40" s="267"/>
      <c r="O40" s="295"/>
      <c r="Q40" s="81"/>
      <c r="R40" s="81"/>
    </row>
    <row r="41" spans="2:18" ht="10.15" customHeight="1" x14ac:dyDescent="0.2">
      <c r="B41" s="247" t="s">
        <v>24</v>
      </c>
      <c r="C41" s="248"/>
      <c r="D41" s="251">
        <v>85</v>
      </c>
      <c r="E41" s="243">
        <v>20.9</v>
      </c>
      <c r="F41" s="243">
        <v>74</v>
      </c>
      <c r="G41" s="260">
        <v>23.4</v>
      </c>
      <c r="H41" s="251">
        <v>69</v>
      </c>
      <c r="I41" s="260">
        <v>24.9</v>
      </c>
      <c r="J41" s="251">
        <v>62</v>
      </c>
      <c r="K41" s="243">
        <v>26.5</v>
      </c>
      <c r="L41" s="243">
        <v>54</v>
      </c>
      <c r="M41" s="243">
        <v>28.2</v>
      </c>
      <c r="N41" s="273">
        <v>41</v>
      </c>
      <c r="O41" s="274">
        <v>31.2</v>
      </c>
      <c r="Q41" s="81"/>
      <c r="R41" s="81"/>
    </row>
    <row r="42" spans="2:18" ht="10.15" customHeight="1" x14ac:dyDescent="0.2">
      <c r="B42" s="247"/>
      <c r="C42" s="248"/>
      <c r="D42" s="252"/>
      <c r="E42" s="244"/>
      <c r="F42" s="244"/>
      <c r="G42" s="261"/>
      <c r="H42" s="252"/>
      <c r="I42" s="261"/>
      <c r="J42" s="252"/>
      <c r="K42" s="244"/>
      <c r="L42" s="244"/>
      <c r="M42" s="244"/>
      <c r="N42" s="273"/>
      <c r="O42" s="274"/>
      <c r="Q42" s="81"/>
      <c r="R42" s="81"/>
    </row>
    <row r="43" spans="2:18" ht="10.15" customHeight="1" x14ac:dyDescent="0.2">
      <c r="B43" s="247" t="s">
        <v>25</v>
      </c>
      <c r="C43" s="248"/>
      <c r="D43" s="239">
        <v>103</v>
      </c>
      <c r="E43" s="237">
        <v>21.9</v>
      </c>
      <c r="F43" s="237">
        <v>91</v>
      </c>
      <c r="G43" s="245">
        <v>24.4</v>
      </c>
      <c r="H43" s="239">
        <v>85</v>
      </c>
      <c r="I43" s="241">
        <v>26</v>
      </c>
      <c r="J43" s="239">
        <v>78</v>
      </c>
      <c r="K43" s="237">
        <v>27.6</v>
      </c>
      <c r="L43" s="237">
        <v>71</v>
      </c>
      <c r="M43" s="237">
        <v>29.2</v>
      </c>
      <c r="N43" s="284">
        <v>58</v>
      </c>
      <c r="O43" s="266">
        <v>32.299999999999997</v>
      </c>
      <c r="Q43" s="81"/>
      <c r="R43" s="81"/>
    </row>
    <row r="44" spans="2:18" ht="10.9" customHeight="1" thickBot="1" x14ac:dyDescent="0.25">
      <c r="B44" s="249"/>
      <c r="C44" s="250"/>
      <c r="D44" s="240"/>
      <c r="E44" s="238"/>
      <c r="F44" s="238"/>
      <c r="G44" s="246"/>
      <c r="H44" s="240"/>
      <c r="I44" s="242"/>
      <c r="J44" s="240"/>
      <c r="K44" s="238"/>
      <c r="L44" s="238"/>
      <c r="M44" s="238"/>
      <c r="N44" s="300"/>
      <c r="O44" s="301"/>
      <c r="Q44" s="81"/>
      <c r="R44" s="81"/>
    </row>
    <row r="45" spans="2:18" x14ac:dyDescent="0.2">
      <c r="Q45" s="81"/>
      <c r="R45" s="81"/>
    </row>
    <row r="46" spans="2:18" x14ac:dyDescent="0.2">
      <c r="Q46" s="81"/>
      <c r="R46" s="81"/>
    </row>
    <row r="47" spans="2:18" x14ac:dyDescent="0.2">
      <c r="B47" s="236" t="s">
        <v>32</v>
      </c>
      <c r="C47" s="235"/>
      <c r="D47" s="235"/>
      <c r="E47" s="235"/>
      <c r="F47" s="235"/>
    </row>
    <row r="48" spans="2:18" x14ac:dyDescent="0.2">
      <c r="B48" s="235" t="s">
        <v>33</v>
      </c>
      <c r="C48" s="235"/>
      <c r="D48" s="235"/>
      <c r="E48" s="235"/>
      <c r="F48" s="235"/>
    </row>
    <row r="49" spans="2:6" x14ac:dyDescent="0.2">
      <c r="B49" s="236" t="s">
        <v>34</v>
      </c>
      <c r="C49" s="236"/>
      <c r="D49" s="236"/>
      <c r="E49" s="236"/>
      <c r="F49" s="236"/>
    </row>
    <row r="50" spans="2:6" x14ac:dyDescent="0.2">
      <c r="B50" s="236" t="s">
        <v>35</v>
      </c>
      <c r="C50" s="236"/>
      <c r="D50" s="236"/>
      <c r="E50" s="236"/>
      <c r="F50" s="236"/>
    </row>
  </sheetData>
  <mergeCells count="226">
    <mergeCell ref="M14:M15"/>
    <mergeCell ref="M16:M17"/>
    <mergeCell ref="K14:K15"/>
    <mergeCell ref="K12:K13"/>
    <mergeCell ref="K16:K17"/>
    <mergeCell ref="L12:L13"/>
    <mergeCell ref="L14:L15"/>
    <mergeCell ref="L16:L17"/>
    <mergeCell ref="H14:H15"/>
    <mergeCell ref="I14:I15"/>
    <mergeCell ref="E14:E15"/>
    <mergeCell ref="J12:J13"/>
    <mergeCell ref="J14:J15"/>
    <mergeCell ref="G14:G15"/>
    <mergeCell ref="F14:F15"/>
    <mergeCell ref="G12:G13"/>
    <mergeCell ref="L10:L11"/>
    <mergeCell ref="M10:M11"/>
    <mergeCell ref="H12:H13"/>
    <mergeCell ref="I12:I13"/>
    <mergeCell ref="M12:M13"/>
    <mergeCell ref="H10:H11"/>
    <mergeCell ref="J10:J11"/>
    <mergeCell ref="I10:I11"/>
    <mergeCell ref="K10:K11"/>
    <mergeCell ref="G10:G11"/>
    <mergeCell ref="F10:F11"/>
    <mergeCell ref="E10:E11"/>
    <mergeCell ref="D10:D11"/>
    <mergeCell ref="D14:D15"/>
    <mergeCell ref="D12:D13"/>
    <mergeCell ref="E12:E13"/>
    <mergeCell ref="F12:F13"/>
    <mergeCell ref="L28:L29"/>
    <mergeCell ref="M28:M29"/>
    <mergeCell ref="D16:D17"/>
    <mergeCell ref="E16:E17"/>
    <mergeCell ref="F16:F17"/>
    <mergeCell ref="G16:G17"/>
    <mergeCell ref="J16:J17"/>
    <mergeCell ref="H16:H17"/>
    <mergeCell ref="I16:I17"/>
    <mergeCell ref="H28:H29"/>
    <mergeCell ref="I28:I29"/>
    <mergeCell ref="J28:J29"/>
    <mergeCell ref="K28:K29"/>
    <mergeCell ref="D28:D29"/>
    <mergeCell ref="E28:E29"/>
    <mergeCell ref="F28:F29"/>
    <mergeCell ref="G28:G29"/>
    <mergeCell ref="J30:J31"/>
    <mergeCell ref="K30:K31"/>
    <mergeCell ref="L30:L31"/>
    <mergeCell ref="M30:M31"/>
    <mergeCell ref="F30:F31"/>
    <mergeCell ref="G30:G31"/>
    <mergeCell ref="H30:H31"/>
    <mergeCell ref="I30:I31"/>
    <mergeCell ref="E32:E33"/>
    <mergeCell ref="D32:D33"/>
    <mergeCell ref="D30:D31"/>
    <mergeCell ref="E30:E31"/>
    <mergeCell ref="I32:I33"/>
    <mergeCell ref="H32:H33"/>
    <mergeCell ref="G32:G33"/>
    <mergeCell ref="F32:F33"/>
    <mergeCell ref="M32:M33"/>
    <mergeCell ref="L32:L33"/>
    <mergeCell ref="K32:K33"/>
    <mergeCell ref="J32:J33"/>
    <mergeCell ref="L34:L35"/>
    <mergeCell ref="M34:M35"/>
    <mergeCell ref="H34:H35"/>
    <mergeCell ref="I34:I35"/>
    <mergeCell ref="J34:J35"/>
    <mergeCell ref="K34:K35"/>
    <mergeCell ref="D43:D44"/>
    <mergeCell ref="D41:D42"/>
    <mergeCell ref="D39:D40"/>
    <mergeCell ref="G37:G38"/>
    <mergeCell ref="H37:H38"/>
    <mergeCell ref="I37:I38"/>
    <mergeCell ref="F25:F26"/>
    <mergeCell ref="E25:E26"/>
    <mergeCell ref="D25:D26"/>
    <mergeCell ref="N25:N26"/>
    <mergeCell ref="J25:J26"/>
    <mergeCell ref="I25:I26"/>
    <mergeCell ref="H25:H26"/>
    <mergeCell ref="G25:G26"/>
    <mergeCell ref="O25:O26"/>
    <mergeCell ref="M25:M26"/>
    <mergeCell ref="L25:L26"/>
    <mergeCell ref="K25:K26"/>
    <mergeCell ref="L23:L24"/>
    <mergeCell ref="M23:M24"/>
    <mergeCell ref="N23:N24"/>
    <mergeCell ref="O23:O24"/>
    <mergeCell ref="F23:F24"/>
    <mergeCell ref="G23:G24"/>
    <mergeCell ref="H23:H24"/>
    <mergeCell ref="K23:K24"/>
    <mergeCell ref="J23:J24"/>
    <mergeCell ref="I23:I24"/>
    <mergeCell ref="L21:L22"/>
    <mergeCell ref="M21:M22"/>
    <mergeCell ref="N21:N22"/>
    <mergeCell ref="O21:O22"/>
    <mergeCell ref="B23:C24"/>
    <mergeCell ref="B25:C26"/>
    <mergeCell ref="D21:D22"/>
    <mergeCell ref="E21:E22"/>
    <mergeCell ref="D23:D24"/>
    <mergeCell ref="E23:E24"/>
    <mergeCell ref="H21:H22"/>
    <mergeCell ref="I21:I22"/>
    <mergeCell ref="J21:J22"/>
    <mergeCell ref="K21:K22"/>
    <mergeCell ref="B19:C20"/>
    <mergeCell ref="B21:C22"/>
    <mergeCell ref="F21:F22"/>
    <mergeCell ref="G21:G22"/>
    <mergeCell ref="F19:F20"/>
    <mergeCell ref="G19:G20"/>
    <mergeCell ref="N43:N44"/>
    <mergeCell ref="O43:O44"/>
    <mergeCell ref="H19:H20"/>
    <mergeCell ref="I19:I20"/>
    <mergeCell ref="J19:J20"/>
    <mergeCell ref="K19:K20"/>
    <mergeCell ref="L19:L20"/>
    <mergeCell ref="M19:M20"/>
    <mergeCell ref="N19:N20"/>
    <mergeCell ref="O19:O20"/>
    <mergeCell ref="N39:N40"/>
    <mergeCell ref="O39:O40"/>
    <mergeCell ref="N41:N42"/>
    <mergeCell ref="O41:O42"/>
    <mergeCell ref="N34:N35"/>
    <mergeCell ref="O34:O35"/>
    <mergeCell ref="N37:N38"/>
    <mergeCell ref="O37:O38"/>
    <mergeCell ref="N30:N31"/>
    <mergeCell ref="O30:O31"/>
    <mergeCell ref="N32:N33"/>
    <mergeCell ref="O32:O33"/>
    <mergeCell ref="C3:N4"/>
    <mergeCell ref="B9:C9"/>
    <mergeCell ref="D8:E8"/>
    <mergeCell ref="F8:G8"/>
    <mergeCell ref="L8:M8"/>
    <mergeCell ref="J8:K8"/>
    <mergeCell ref="H8:I8"/>
    <mergeCell ref="B8:C8"/>
    <mergeCell ref="B6:O7"/>
    <mergeCell ref="B10:C11"/>
    <mergeCell ref="B12:C13"/>
    <mergeCell ref="B14:C15"/>
    <mergeCell ref="N8:O8"/>
    <mergeCell ref="N10:N11"/>
    <mergeCell ref="O10:O11"/>
    <mergeCell ref="N12:N13"/>
    <mergeCell ref="O12:O13"/>
    <mergeCell ref="N14:N15"/>
    <mergeCell ref="O14:O15"/>
    <mergeCell ref="B16:C17"/>
    <mergeCell ref="B28:C29"/>
    <mergeCell ref="B18:O18"/>
    <mergeCell ref="B27:O27"/>
    <mergeCell ref="D19:D20"/>
    <mergeCell ref="E19:E20"/>
    <mergeCell ref="N16:N17"/>
    <mergeCell ref="O16:O17"/>
    <mergeCell ref="N28:N29"/>
    <mergeCell ref="O28:O29"/>
    <mergeCell ref="F39:F40"/>
    <mergeCell ref="G39:G40"/>
    <mergeCell ref="B30:C31"/>
    <mergeCell ref="B32:C33"/>
    <mergeCell ref="B34:C35"/>
    <mergeCell ref="B37:C38"/>
    <mergeCell ref="D34:D35"/>
    <mergeCell ref="E34:E35"/>
    <mergeCell ref="F34:F35"/>
    <mergeCell ref="G34:G35"/>
    <mergeCell ref="J39:J40"/>
    <mergeCell ref="K39:K40"/>
    <mergeCell ref="B39:C40"/>
    <mergeCell ref="B36:O36"/>
    <mergeCell ref="D37:D38"/>
    <mergeCell ref="E37:E38"/>
    <mergeCell ref="F37:F38"/>
    <mergeCell ref="M37:M38"/>
    <mergeCell ref="E39:E40"/>
    <mergeCell ref="L39:L40"/>
    <mergeCell ref="M39:M40"/>
    <mergeCell ref="E41:E42"/>
    <mergeCell ref="F41:F42"/>
    <mergeCell ref="G41:G42"/>
    <mergeCell ref="H41:H42"/>
    <mergeCell ref="I41:I42"/>
    <mergeCell ref="J37:J38"/>
    <mergeCell ref="H39:H40"/>
    <mergeCell ref="I39:I40"/>
    <mergeCell ref="B47:F47"/>
    <mergeCell ref="K41:K42"/>
    <mergeCell ref="L41:L42"/>
    <mergeCell ref="L37:L38"/>
    <mergeCell ref="K37:K38"/>
    <mergeCell ref="M41:M42"/>
    <mergeCell ref="E43:E44"/>
    <mergeCell ref="F43:F44"/>
    <mergeCell ref="G43:G44"/>
    <mergeCell ref="B41:C42"/>
    <mergeCell ref="B43:C44"/>
    <mergeCell ref="J41:J42"/>
    <mergeCell ref="C1:N2"/>
    <mergeCell ref="B48:F48"/>
    <mergeCell ref="B49:F49"/>
    <mergeCell ref="B50:F50"/>
    <mergeCell ref="K43:K44"/>
    <mergeCell ref="H43:H44"/>
    <mergeCell ref="I43:I44"/>
    <mergeCell ref="J43:J44"/>
    <mergeCell ref="L43:L44"/>
    <mergeCell ref="M43:M44"/>
  </mergeCells>
  <pageMargins left="0" right="0" top="1.299212598425197" bottom="0.98425196850393704" header="0.51181102362204722" footer="0.51181102362204722"/>
  <pageSetup paperSize="9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view="pageBreakPreview" zoomScaleNormal="100" zoomScaleSheetLayoutView="100" workbookViewId="0">
      <selection activeCell="P2" sqref="P2"/>
    </sheetView>
  </sheetViews>
  <sheetFormatPr baseColWidth="10" defaultColWidth="10.28515625" defaultRowHeight="11.25" x14ac:dyDescent="0.2"/>
  <cols>
    <col min="1" max="1" width="12.7109375" style="54" customWidth="1"/>
    <col min="2" max="2" width="5.85546875" style="54" customWidth="1"/>
    <col min="3" max="3" width="7.42578125" style="54" customWidth="1"/>
    <col min="4" max="15" width="5.85546875" style="54" customWidth="1"/>
    <col min="16" max="16384" width="10.28515625" style="54"/>
  </cols>
  <sheetData>
    <row r="1" spans="2:18" ht="10.15" customHeight="1" x14ac:dyDescent="0.2">
      <c r="C1" s="358" t="s">
        <v>212</v>
      </c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2:18" ht="10.15" customHeight="1" x14ac:dyDescent="0.2"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2:18" x14ac:dyDescent="0.2">
      <c r="C3" s="358" t="s">
        <v>36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2:18" ht="14.45" customHeight="1" thickBot="1" x14ac:dyDescent="0.25"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Q4" s="84"/>
      <c r="R4" s="84"/>
    </row>
    <row r="5" spans="2:18" ht="12.6" hidden="1" customHeight="1" thickBot="1" x14ac:dyDescent="0.25">
      <c r="Q5" s="84"/>
      <c r="R5" s="84"/>
    </row>
    <row r="6" spans="2:18" ht="19.149999999999999" customHeight="1" x14ac:dyDescent="0.2">
      <c r="B6" s="391" t="s">
        <v>26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3"/>
      <c r="Q6" s="84"/>
      <c r="R6" s="84"/>
    </row>
    <row r="7" spans="2:18" ht="21" customHeight="1" thickBot="1" x14ac:dyDescent="0.25">
      <c r="B7" s="382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4"/>
      <c r="Q7" s="84"/>
      <c r="R7" s="84"/>
    </row>
    <row r="8" spans="2:18" ht="15" customHeight="1" x14ac:dyDescent="0.2">
      <c r="B8" s="389" t="s">
        <v>7</v>
      </c>
      <c r="C8" s="390"/>
      <c r="D8" s="387" t="s">
        <v>14</v>
      </c>
      <c r="E8" s="388"/>
      <c r="F8" s="399" t="s">
        <v>15</v>
      </c>
      <c r="G8" s="400"/>
      <c r="H8" s="387" t="s">
        <v>16</v>
      </c>
      <c r="I8" s="388"/>
      <c r="J8" s="399" t="s">
        <v>17</v>
      </c>
      <c r="K8" s="400"/>
      <c r="L8" s="387" t="s">
        <v>18</v>
      </c>
      <c r="M8" s="400"/>
      <c r="N8" s="394" t="s">
        <v>19</v>
      </c>
      <c r="O8" s="395"/>
      <c r="Q8" s="84"/>
      <c r="R8" s="84"/>
    </row>
    <row r="9" spans="2:18" ht="15" customHeight="1" thickBot="1" x14ac:dyDescent="0.25">
      <c r="B9" s="397" t="s">
        <v>189</v>
      </c>
      <c r="C9" s="398"/>
      <c r="D9" s="55" t="s">
        <v>27</v>
      </c>
      <c r="E9" s="56" t="s">
        <v>28</v>
      </c>
      <c r="F9" s="57" t="s">
        <v>27</v>
      </c>
      <c r="G9" s="58" t="s">
        <v>28</v>
      </c>
      <c r="H9" s="55" t="s">
        <v>27</v>
      </c>
      <c r="I9" s="56" t="s">
        <v>28</v>
      </c>
      <c r="J9" s="57" t="s">
        <v>27</v>
      </c>
      <c r="K9" s="58" t="s">
        <v>28</v>
      </c>
      <c r="L9" s="55" t="s">
        <v>27</v>
      </c>
      <c r="M9" s="58" t="s">
        <v>28</v>
      </c>
      <c r="N9" s="100" t="s">
        <v>20</v>
      </c>
      <c r="O9" s="101" t="s">
        <v>21</v>
      </c>
      <c r="Q9" s="84"/>
      <c r="R9" s="84"/>
    </row>
    <row r="10" spans="2:18" ht="10.15" customHeight="1" x14ac:dyDescent="0.2">
      <c r="B10" s="369" t="s">
        <v>22</v>
      </c>
      <c r="C10" s="370"/>
      <c r="D10" s="350">
        <v>119</v>
      </c>
      <c r="E10" s="351">
        <v>22.8</v>
      </c>
      <c r="F10" s="351">
        <v>95</v>
      </c>
      <c r="G10" s="356">
        <v>24.6</v>
      </c>
      <c r="H10" s="357">
        <v>79</v>
      </c>
      <c r="I10" s="352">
        <v>25.6</v>
      </c>
      <c r="J10" s="350">
        <v>64</v>
      </c>
      <c r="K10" s="351">
        <v>26.6</v>
      </c>
      <c r="L10" s="351">
        <v>49</v>
      </c>
      <c r="M10" s="352">
        <v>27.7</v>
      </c>
      <c r="N10" s="351">
        <v>16</v>
      </c>
      <c r="O10" s="352">
        <v>29.5</v>
      </c>
      <c r="Q10" s="84"/>
      <c r="R10" s="84"/>
    </row>
    <row r="11" spans="2:18" ht="10.15" customHeight="1" x14ac:dyDescent="0.2">
      <c r="B11" s="365"/>
      <c r="C11" s="366"/>
      <c r="D11" s="344"/>
      <c r="E11" s="346"/>
      <c r="F11" s="346"/>
      <c r="G11" s="354"/>
      <c r="H11" s="355"/>
      <c r="I11" s="353"/>
      <c r="J11" s="344"/>
      <c r="K11" s="346"/>
      <c r="L11" s="346"/>
      <c r="M11" s="353"/>
      <c r="N11" s="346"/>
      <c r="O11" s="353"/>
      <c r="Q11" s="84"/>
      <c r="R11" s="84"/>
    </row>
    <row r="12" spans="2:18" ht="10.15" customHeight="1" x14ac:dyDescent="0.2">
      <c r="B12" s="365" t="s">
        <v>23</v>
      </c>
      <c r="C12" s="366"/>
      <c r="D12" s="344">
        <v>160</v>
      </c>
      <c r="E12" s="346">
        <v>25.2</v>
      </c>
      <c r="F12" s="346">
        <v>134</v>
      </c>
      <c r="G12" s="354">
        <v>26.7</v>
      </c>
      <c r="H12" s="355">
        <v>119</v>
      </c>
      <c r="I12" s="353">
        <v>27.8</v>
      </c>
      <c r="J12" s="344">
        <v>103</v>
      </c>
      <c r="K12" s="345">
        <v>29</v>
      </c>
      <c r="L12" s="346">
        <v>86</v>
      </c>
      <c r="M12" s="347">
        <v>30</v>
      </c>
      <c r="N12" s="346">
        <v>56</v>
      </c>
      <c r="O12" s="353">
        <v>32.1</v>
      </c>
      <c r="Q12" s="84"/>
      <c r="R12" s="84"/>
    </row>
    <row r="13" spans="2:18" ht="10.15" customHeight="1" x14ac:dyDescent="0.2">
      <c r="B13" s="365"/>
      <c r="C13" s="366"/>
      <c r="D13" s="344"/>
      <c r="E13" s="346"/>
      <c r="F13" s="346"/>
      <c r="G13" s="354"/>
      <c r="H13" s="355"/>
      <c r="I13" s="353"/>
      <c r="J13" s="344"/>
      <c r="K13" s="345"/>
      <c r="L13" s="346"/>
      <c r="M13" s="347"/>
      <c r="N13" s="346"/>
      <c r="O13" s="353"/>
      <c r="Q13" s="84"/>
      <c r="R13" s="84"/>
    </row>
    <row r="14" spans="2:18" ht="10.15" customHeight="1" x14ac:dyDescent="0.2">
      <c r="B14" s="365" t="s">
        <v>24</v>
      </c>
      <c r="C14" s="366"/>
      <c r="D14" s="338">
        <v>199</v>
      </c>
      <c r="E14" s="336">
        <v>27.4</v>
      </c>
      <c r="F14" s="336">
        <v>175</v>
      </c>
      <c r="G14" s="348">
        <v>29.2</v>
      </c>
      <c r="H14" s="349">
        <v>158</v>
      </c>
      <c r="I14" s="337">
        <v>30.2</v>
      </c>
      <c r="J14" s="338">
        <v>143</v>
      </c>
      <c r="K14" s="336">
        <v>31.3</v>
      </c>
      <c r="L14" s="336">
        <v>127</v>
      </c>
      <c r="M14" s="337">
        <v>32.4</v>
      </c>
      <c r="N14" s="336">
        <v>95</v>
      </c>
      <c r="O14" s="337">
        <v>34.5</v>
      </c>
      <c r="Q14" s="84"/>
      <c r="R14" s="84"/>
    </row>
    <row r="15" spans="2:18" ht="10.15" customHeight="1" x14ac:dyDescent="0.2">
      <c r="B15" s="365"/>
      <c r="C15" s="366"/>
      <c r="D15" s="338"/>
      <c r="E15" s="336"/>
      <c r="F15" s="336"/>
      <c r="G15" s="348"/>
      <c r="H15" s="349"/>
      <c r="I15" s="337"/>
      <c r="J15" s="338"/>
      <c r="K15" s="336"/>
      <c r="L15" s="336"/>
      <c r="M15" s="337"/>
      <c r="N15" s="336"/>
      <c r="O15" s="337"/>
      <c r="Q15" s="84"/>
      <c r="R15" s="84"/>
    </row>
    <row r="16" spans="2:18" ht="10.15" customHeight="1" x14ac:dyDescent="0.2">
      <c r="B16" s="365" t="s">
        <v>25</v>
      </c>
      <c r="C16" s="366"/>
      <c r="D16" s="342">
        <v>238</v>
      </c>
      <c r="E16" s="332">
        <v>29.7</v>
      </c>
      <c r="F16" s="332">
        <v>214</v>
      </c>
      <c r="G16" s="363">
        <v>31.4</v>
      </c>
      <c r="H16" s="339">
        <v>198</v>
      </c>
      <c r="I16" s="334">
        <v>32.4</v>
      </c>
      <c r="J16" s="342">
        <v>181</v>
      </c>
      <c r="K16" s="332">
        <v>33.5</v>
      </c>
      <c r="L16" s="332">
        <v>166</v>
      </c>
      <c r="M16" s="334">
        <v>34.700000000000003</v>
      </c>
      <c r="N16" s="332">
        <v>135</v>
      </c>
      <c r="O16" s="334">
        <v>36.700000000000003</v>
      </c>
      <c r="Q16" s="84"/>
      <c r="R16" s="84"/>
    </row>
    <row r="17" spans="2:18" ht="10.9" customHeight="1" thickBot="1" x14ac:dyDescent="0.25">
      <c r="B17" s="376"/>
      <c r="C17" s="377"/>
      <c r="D17" s="343"/>
      <c r="E17" s="333"/>
      <c r="F17" s="333"/>
      <c r="G17" s="378"/>
      <c r="H17" s="340"/>
      <c r="I17" s="341"/>
      <c r="J17" s="343"/>
      <c r="K17" s="333"/>
      <c r="L17" s="333"/>
      <c r="M17" s="335"/>
      <c r="N17" s="333"/>
      <c r="O17" s="335"/>
      <c r="Q17" s="84"/>
      <c r="R17" s="84"/>
    </row>
    <row r="18" spans="2:18" ht="39.6" customHeight="1" thickBot="1" x14ac:dyDescent="0.25">
      <c r="B18" s="379" t="s">
        <v>29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1"/>
      <c r="Q18" s="84"/>
      <c r="R18" s="84"/>
    </row>
    <row r="19" spans="2:18" ht="10.15" customHeight="1" x14ac:dyDescent="0.2">
      <c r="B19" s="401" t="s">
        <v>22</v>
      </c>
      <c r="C19" s="402"/>
      <c r="D19" s="385">
        <v>95</v>
      </c>
      <c r="E19" s="386">
        <v>21.4</v>
      </c>
      <c r="F19" s="386">
        <v>75</v>
      </c>
      <c r="G19" s="403">
        <v>23.2</v>
      </c>
      <c r="H19" s="374">
        <v>63</v>
      </c>
      <c r="I19" s="375">
        <v>24.6</v>
      </c>
      <c r="J19" s="385">
        <v>50</v>
      </c>
      <c r="K19" s="386">
        <v>25.7</v>
      </c>
      <c r="L19" s="386">
        <v>38</v>
      </c>
      <c r="M19" s="386">
        <v>27.1</v>
      </c>
      <c r="N19" s="386">
        <v>14</v>
      </c>
      <c r="O19" s="375">
        <v>29.3</v>
      </c>
      <c r="Q19" s="84"/>
      <c r="R19" s="84"/>
    </row>
    <row r="20" spans="2:18" ht="10.15" customHeight="1" x14ac:dyDescent="0.2">
      <c r="B20" s="365"/>
      <c r="C20" s="366"/>
      <c r="D20" s="344"/>
      <c r="E20" s="346"/>
      <c r="F20" s="346"/>
      <c r="G20" s="354"/>
      <c r="H20" s="355"/>
      <c r="I20" s="353"/>
      <c r="J20" s="344"/>
      <c r="K20" s="346"/>
      <c r="L20" s="346"/>
      <c r="M20" s="346"/>
      <c r="N20" s="346"/>
      <c r="O20" s="353"/>
      <c r="Q20" s="84"/>
      <c r="R20" s="84"/>
    </row>
    <row r="21" spans="2:18" ht="10.15" customHeight="1" x14ac:dyDescent="0.2">
      <c r="B21" s="365" t="s">
        <v>23</v>
      </c>
      <c r="C21" s="366"/>
      <c r="D21" s="344">
        <v>125</v>
      </c>
      <c r="E21" s="346">
        <v>23.2</v>
      </c>
      <c r="F21" s="346">
        <v>106</v>
      </c>
      <c r="G21" s="354">
        <v>25.2</v>
      </c>
      <c r="H21" s="355">
        <v>94</v>
      </c>
      <c r="I21" s="353">
        <v>26.4</v>
      </c>
      <c r="J21" s="344">
        <v>81</v>
      </c>
      <c r="K21" s="346">
        <v>27.2</v>
      </c>
      <c r="L21" s="346">
        <v>69</v>
      </c>
      <c r="M21" s="345">
        <v>29</v>
      </c>
      <c r="N21" s="346">
        <v>43</v>
      </c>
      <c r="O21" s="353">
        <v>31.4</v>
      </c>
      <c r="Q21" s="84"/>
      <c r="R21" s="84"/>
    </row>
    <row r="22" spans="2:18" ht="10.15" customHeight="1" x14ac:dyDescent="0.2">
      <c r="B22" s="365"/>
      <c r="C22" s="366"/>
      <c r="D22" s="344"/>
      <c r="E22" s="346"/>
      <c r="F22" s="346"/>
      <c r="G22" s="354"/>
      <c r="H22" s="355"/>
      <c r="I22" s="353"/>
      <c r="J22" s="344"/>
      <c r="K22" s="346"/>
      <c r="L22" s="346"/>
      <c r="M22" s="345"/>
      <c r="N22" s="346"/>
      <c r="O22" s="353"/>
      <c r="Q22" s="84"/>
      <c r="R22" s="84"/>
    </row>
    <row r="23" spans="2:18" ht="10.15" customHeight="1" x14ac:dyDescent="0.2">
      <c r="B23" s="365" t="s">
        <v>24</v>
      </c>
      <c r="C23" s="366"/>
      <c r="D23" s="338">
        <v>157</v>
      </c>
      <c r="E23" s="336">
        <v>25.1</v>
      </c>
      <c r="F23" s="336">
        <v>138</v>
      </c>
      <c r="G23" s="348">
        <v>27.2</v>
      </c>
      <c r="H23" s="349">
        <v>125</v>
      </c>
      <c r="I23" s="406">
        <v>28.2104</v>
      </c>
      <c r="J23" s="404">
        <v>112</v>
      </c>
      <c r="K23" s="336">
        <v>29.6</v>
      </c>
      <c r="L23" s="336">
        <v>99</v>
      </c>
      <c r="M23" s="336">
        <v>30.9</v>
      </c>
      <c r="N23" s="336">
        <v>76</v>
      </c>
      <c r="O23" s="337">
        <v>33.299999999999997</v>
      </c>
      <c r="Q23" s="84"/>
      <c r="R23" s="84"/>
    </row>
    <row r="24" spans="2:18" ht="10.15" customHeight="1" x14ac:dyDescent="0.2">
      <c r="B24" s="365"/>
      <c r="C24" s="366"/>
      <c r="D24" s="338"/>
      <c r="E24" s="336"/>
      <c r="F24" s="336"/>
      <c r="G24" s="348"/>
      <c r="H24" s="349"/>
      <c r="I24" s="407"/>
      <c r="J24" s="405"/>
      <c r="K24" s="336"/>
      <c r="L24" s="336"/>
      <c r="M24" s="336"/>
      <c r="N24" s="336"/>
      <c r="O24" s="337"/>
      <c r="Q24" s="84"/>
      <c r="R24" s="84"/>
    </row>
    <row r="25" spans="2:18" ht="10.15" customHeight="1" x14ac:dyDescent="0.2">
      <c r="B25" s="365" t="s">
        <v>25</v>
      </c>
      <c r="C25" s="366"/>
      <c r="D25" s="342">
        <v>188</v>
      </c>
      <c r="E25" s="332">
        <v>26.9</v>
      </c>
      <c r="F25" s="332">
        <v>168</v>
      </c>
      <c r="G25" s="363">
        <v>28.8</v>
      </c>
      <c r="H25" s="339">
        <v>157</v>
      </c>
      <c r="I25" s="409">
        <v>30</v>
      </c>
      <c r="J25" s="342">
        <v>144</v>
      </c>
      <c r="K25" s="332">
        <v>31.3</v>
      </c>
      <c r="L25" s="332">
        <v>131</v>
      </c>
      <c r="M25" s="332">
        <v>32.700000000000003</v>
      </c>
      <c r="N25" s="333">
        <v>106</v>
      </c>
      <c r="O25" s="334">
        <v>35.1</v>
      </c>
      <c r="Q25" s="84"/>
      <c r="R25" s="84"/>
    </row>
    <row r="26" spans="2:18" ht="10.15" customHeight="1" thickBot="1" x14ac:dyDescent="0.25">
      <c r="B26" s="367"/>
      <c r="C26" s="368"/>
      <c r="D26" s="362"/>
      <c r="E26" s="361"/>
      <c r="F26" s="361"/>
      <c r="G26" s="364"/>
      <c r="H26" s="340"/>
      <c r="I26" s="410"/>
      <c r="J26" s="362"/>
      <c r="K26" s="361"/>
      <c r="L26" s="361"/>
      <c r="M26" s="361"/>
      <c r="N26" s="408"/>
      <c r="O26" s="341"/>
      <c r="Q26" s="84"/>
      <c r="R26" s="84"/>
    </row>
    <row r="27" spans="2:18" ht="40.15" customHeight="1" thickBot="1" x14ac:dyDescent="0.25">
      <c r="B27" s="382" t="s">
        <v>30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4"/>
      <c r="Q27" s="84"/>
      <c r="R27" s="84"/>
    </row>
    <row r="28" spans="2:18" ht="10.15" customHeight="1" x14ac:dyDescent="0.2">
      <c r="B28" s="369" t="s">
        <v>22</v>
      </c>
      <c r="C28" s="370"/>
      <c r="D28" s="350">
        <v>89</v>
      </c>
      <c r="E28" s="351">
        <v>21.1</v>
      </c>
      <c r="F28" s="351">
        <v>69</v>
      </c>
      <c r="G28" s="356">
        <v>22.9</v>
      </c>
      <c r="H28" s="374">
        <v>58</v>
      </c>
      <c r="I28" s="375">
        <v>24.2</v>
      </c>
      <c r="J28" s="350">
        <v>46</v>
      </c>
      <c r="K28" s="351">
        <v>25.5</v>
      </c>
      <c r="L28" s="351">
        <v>36</v>
      </c>
      <c r="M28" s="352">
        <v>26.9</v>
      </c>
      <c r="N28" s="351">
        <v>13</v>
      </c>
      <c r="O28" s="352">
        <v>29.3</v>
      </c>
      <c r="Q28" s="85"/>
      <c r="R28" s="84"/>
    </row>
    <row r="29" spans="2:18" ht="10.15" customHeight="1" x14ac:dyDescent="0.2">
      <c r="B29" s="365"/>
      <c r="C29" s="366"/>
      <c r="D29" s="344"/>
      <c r="E29" s="346"/>
      <c r="F29" s="346"/>
      <c r="G29" s="354"/>
      <c r="H29" s="355"/>
      <c r="I29" s="353"/>
      <c r="J29" s="344"/>
      <c r="K29" s="346"/>
      <c r="L29" s="346"/>
      <c r="M29" s="353"/>
      <c r="N29" s="346"/>
      <c r="O29" s="353"/>
      <c r="Q29" s="84"/>
      <c r="R29" s="84"/>
    </row>
    <row r="30" spans="2:18" ht="10.15" customHeight="1" x14ac:dyDescent="0.2">
      <c r="B30" s="365" t="s">
        <v>23</v>
      </c>
      <c r="C30" s="366"/>
      <c r="D30" s="344">
        <v>117</v>
      </c>
      <c r="E30" s="346">
        <v>22.7</v>
      </c>
      <c r="F30" s="346">
        <v>99</v>
      </c>
      <c r="G30" s="354">
        <v>24.8</v>
      </c>
      <c r="H30" s="357">
        <v>87</v>
      </c>
      <c r="I30" s="352">
        <v>26.1</v>
      </c>
      <c r="J30" s="344">
        <v>76</v>
      </c>
      <c r="K30" s="346">
        <v>27.4</v>
      </c>
      <c r="L30" s="346">
        <v>65</v>
      </c>
      <c r="M30" s="353">
        <v>28.7</v>
      </c>
      <c r="N30" s="346">
        <v>40</v>
      </c>
      <c r="O30" s="353">
        <v>31.2</v>
      </c>
      <c r="Q30" s="84"/>
      <c r="R30" s="84"/>
    </row>
    <row r="31" spans="2:18" ht="10.15" customHeight="1" x14ac:dyDescent="0.2">
      <c r="B31" s="365"/>
      <c r="C31" s="366"/>
      <c r="D31" s="344"/>
      <c r="E31" s="346"/>
      <c r="F31" s="346"/>
      <c r="G31" s="354"/>
      <c r="H31" s="355"/>
      <c r="I31" s="353"/>
      <c r="J31" s="344"/>
      <c r="K31" s="346"/>
      <c r="L31" s="346"/>
      <c r="M31" s="353"/>
      <c r="N31" s="346"/>
      <c r="O31" s="353"/>
      <c r="Q31" s="84"/>
      <c r="R31" s="84"/>
    </row>
    <row r="32" spans="2:18" ht="10.15" customHeight="1" x14ac:dyDescent="0.2">
      <c r="B32" s="365" t="s">
        <v>24</v>
      </c>
      <c r="C32" s="366"/>
      <c r="D32" s="338">
        <v>146</v>
      </c>
      <c r="E32" s="336">
        <v>24.5</v>
      </c>
      <c r="F32" s="336">
        <v>128</v>
      </c>
      <c r="G32" s="348">
        <v>26.7</v>
      </c>
      <c r="H32" s="349">
        <v>117</v>
      </c>
      <c r="I32" s="337">
        <v>27.2</v>
      </c>
      <c r="J32" s="338">
        <v>105</v>
      </c>
      <c r="K32" s="336">
        <v>29.2</v>
      </c>
      <c r="L32" s="336">
        <v>93</v>
      </c>
      <c r="M32" s="337">
        <v>30.5</v>
      </c>
      <c r="N32" s="336">
        <v>70</v>
      </c>
      <c r="O32" s="396">
        <v>33</v>
      </c>
      <c r="Q32" s="84"/>
      <c r="R32" s="84"/>
    </row>
    <row r="33" spans="2:18" ht="10.15" customHeight="1" x14ac:dyDescent="0.2">
      <c r="B33" s="365"/>
      <c r="C33" s="366"/>
      <c r="D33" s="338"/>
      <c r="E33" s="336"/>
      <c r="F33" s="336"/>
      <c r="G33" s="348"/>
      <c r="H33" s="349"/>
      <c r="I33" s="337"/>
      <c r="J33" s="338"/>
      <c r="K33" s="336"/>
      <c r="L33" s="336"/>
      <c r="M33" s="337"/>
      <c r="N33" s="336"/>
      <c r="O33" s="396"/>
      <c r="Q33" s="84"/>
      <c r="R33" s="84"/>
    </row>
    <row r="34" spans="2:18" ht="10.15" customHeight="1" x14ac:dyDescent="0.2">
      <c r="B34" s="365" t="s">
        <v>25</v>
      </c>
      <c r="C34" s="366"/>
      <c r="D34" s="342">
        <v>175</v>
      </c>
      <c r="E34" s="332">
        <v>26.2</v>
      </c>
      <c r="F34" s="332">
        <v>158</v>
      </c>
      <c r="G34" s="363">
        <v>28.2</v>
      </c>
      <c r="H34" s="339">
        <v>146</v>
      </c>
      <c r="I34" s="334">
        <v>29.4</v>
      </c>
      <c r="J34" s="342">
        <v>134</v>
      </c>
      <c r="K34" s="332">
        <v>30.8</v>
      </c>
      <c r="L34" s="332">
        <v>122</v>
      </c>
      <c r="M34" s="334">
        <v>32.200000000000003</v>
      </c>
      <c r="N34" s="332">
        <v>98</v>
      </c>
      <c r="O34" s="334">
        <v>34.700000000000003</v>
      </c>
      <c r="Q34" s="84"/>
      <c r="R34" s="84"/>
    </row>
    <row r="35" spans="2:18" ht="10.9" customHeight="1" thickBot="1" x14ac:dyDescent="0.25">
      <c r="B35" s="376"/>
      <c r="C35" s="377"/>
      <c r="D35" s="343"/>
      <c r="E35" s="333"/>
      <c r="F35" s="333"/>
      <c r="G35" s="378"/>
      <c r="H35" s="340"/>
      <c r="I35" s="341"/>
      <c r="J35" s="343"/>
      <c r="K35" s="333"/>
      <c r="L35" s="333"/>
      <c r="M35" s="335"/>
      <c r="N35" s="333"/>
      <c r="O35" s="335"/>
      <c r="Q35" s="84"/>
      <c r="R35" s="84"/>
    </row>
    <row r="36" spans="2:18" ht="39.6" customHeight="1" thickBot="1" x14ac:dyDescent="0.25">
      <c r="B36" s="371" t="s">
        <v>31</v>
      </c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3"/>
      <c r="Q36" s="84"/>
      <c r="R36" s="84"/>
    </row>
    <row r="37" spans="2:18" ht="10.15" customHeight="1" x14ac:dyDescent="0.2">
      <c r="B37" s="369" t="s">
        <v>22</v>
      </c>
      <c r="C37" s="370"/>
      <c r="D37" s="350">
        <v>89</v>
      </c>
      <c r="E37" s="351">
        <v>21.1</v>
      </c>
      <c r="F37" s="351">
        <v>69</v>
      </c>
      <c r="G37" s="356">
        <v>22.9</v>
      </c>
      <c r="H37" s="374">
        <v>58</v>
      </c>
      <c r="I37" s="375">
        <v>24.2</v>
      </c>
      <c r="J37" s="350">
        <v>46</v>
      </c>
      <c r="K37" s="351">
        <v>25.5</v>
      </c>
      <c r="L37" s="351">
        <v>36</v>
      </c>
      <c r="M37" s="352">
        <v>26.9</v>
      </c>
      <c r="N37" s="351">
        <v>10</v>
      </c>
      <c r="O37" s="352">
        <v>28.8</v>
      </c>
      <c r="Q37" s="84"/>
      <c r="R37" s="84"/>
    </row>
    <row r="38" spans="2:18" ht="10.15" customHeight="1" x14ac:dyDescent="0.2">
      <c r="B38" s="365"/>
      <c r="C38" s="366"/>
      <c r="D38" s="344"/>
      <c r="E38" s="346"/>
      <c r="F38" s="346"/>
      <c r="G38" s="354"/>
      <c r="H38" s="355"/>
      <c r="I38" s="353"/>
      <c r="J38" s="344"/>
      <c r="K38" s="346"/>
      <c r="L38" s="346"/>
      <c r="M38" s="353"/>
      <c r="N38" s="346"/>
      <c r="O38" s="353"/>
      <c r="Q38" s="84"/>
      <c r="R38" s="84"/>
    </row>
    <row r="39" spans="2:18" ht="10.15" customHeight="1" x14ac:dyDescent="0.2">
      <c r="B39" s="365" t="s">
        <v>23</v>
      </c>
      <c r="C39" s="366"/>
      <c r="D39" s="344">
        <v>117</v>
      </c>
      <c r="E39" s="346">
        <v>22.7</v>
      </c>
      <c r="F39" s="346">
        <v>99</v>
      </c>
      <c r="G39" s="354">
        <v>24.8</v>
      </c>
      <c r="H39" s="357">
        <v>87</v>
      </c>
      <c r="I39" s="352">
        <v>26.1</v>
      </c>
      <c r="J39" s="344">
        <v>76</v>
      </c>
      <c r="K39" s="346">
        <v>27.4</v>
      </c>
      <c r="L39" s="346">
        <v>65</v>
      </c>
      <c r="M39" s="353">
        <v>28.7</v>
      </c>
      <c r="N39" s="346">
        <v>36</v>
      </c>
      <c r="O39" s="347">
        <v>31</v>
      </c>
      <c r="Q39" s="84"/>
      <c r="R39" s="84"/>
    </row>
    <row r="40" spans="2:18" ht="10.15" customHeight="1" x14ac:dyDescent="0.2">
      <c r="B40" s="365"/>
      <c r="C40" s="366"/>
      <c r="D40" s="344"/>
      <c r="E40" s="346"/>
      <c r="F40" s="346"/>
      <c r="G40" s="354"/>
      <c r="H40" s="355"/>
      <c r="I40" s="353"/>
      <c r="J40" s="344"/>
      <c r="K40" s="346"/>
      <c r="L40" s="346"/>
      <c r="M40" s="353"/>
      <c r="N40" s="346"/>
      <c r="O40" s="347"/>
      <c r="Q40" s="84"/>
      <c r="R40" s="84"/>
    </row>
    <row r="41" spans="2:18" ht="10.15" customHeight="1" x14ac:dyDescent="0.2">
      <c r="B41" s="365" t="s">
        <v>24</v>
      </c>
      <c r="C41" s="366"/>
      <c r="D41" s="338">
        <v>146</v>
      </c>
      <c r="E41" s="336">
        <v>24.5</v>
      </c>
      <c r="F41" s="336">
        <v>128</v>
      </c>
      <c r="G41" s="348">
        <v>26.7</v>
      </c>
      <c r="H41" s="349">
        <v>117</v>
      </c>
      <c r="I41" s="337">
        <v>27.2</v>
      </c>
      <c r="J41" s="338">
        <v>105</v>
      </c>
      <c r="K41" s="336">
        <v>29.2</v>
      </c>
      <c r="L41" s="336">
        <v>93</v>
      </c>
      <c r="M41" s="337">
        <v>30.5</v>
      </c>
      <c r="N41" s="336">
        <v>59</v>
      </c>
      <c r="O41" s="337">
        <v>32.4</v>
      </c>
      <c r="Q41" s="84"/>
      <c r="R41" s="84"/>
    </row>
    <row r="42" spans="2:18" ht="10.15" customHeight="1" x14ac:dyDescent="0.2">
      <c r="B42" s="365"/>
      <c r="C42" s="366"/>
      <c r="D42" s="338"/>
      <c r="E42" s="336"/>
      <c r="F42" s="336"/>
      <c r="G42" s="348"/>
      <c r="H42" s="349"/>
      <c r="I42" s="337"/>
      <c r="J42" s="338"/>
      <c r="K42" s="336"/>
      <c r="L42" s="336"/>
      <c r="M42" s="337"/>
      <c r="N42" s="336"/>
      <c r="O42" s="337"/>
      <c r="Q42" s="84"/>
      <c r="R42" s="84"/>
    </row>
    <row r="43" spans="2:18" ht="10.15" customHeight="1" x14ac:dyDescent="0.2">
      <c r="B43" s="365" t="s">
        <v>25</v>
      </c>
      <c r="C43" s="366"/>
      <c r="D43" s="342">
        <v>175</v>
      </c>
      <c r="E43" s="332">
        <v>26.2</v>
      </c>
      <c r="F43" s="332">
        <v>158</v>
      </c>
      <c r="G43" s="363">
        <v>28.2</v>
      </c>
      <c r="H43" s="339">
        <v>146</v>
      </c>
      <c r="I43" s="334">
        <v>29.4</v>
      </c>
      <c r="J43" s="342">
        <v>134</v>
      </c>
      <c r="K43" s="332">
        <v>30.8</v>
      </c>
      <c r="L43" s="332">
        <v>122</v>
      </c>
      <c r="M43" s="334">
        <v>32.200000000000003</v>
      </c>
      <c r="N43" s="332">
        <v>87</v>
      </c>
      <c r="O43" s="334">
        <v>32.9</v>
      </c>
      <c r="Q43" s="84"/>
      <c r="R43" s="84"/>
    </row>
    <row r="44" spans="2:18" ht="10.9" customHeight="1" thickBot="1" x14ac:dyDescent="0.25">
      <c r="B44" s="367"/>
      <c r="C44" s="368"/>
      <c r="D44" s="362"/>
      <c r="E44" s="361"/>
      <c r="F44" s="361"/>
      <c r="G44" s="364"/>
      <c r="H44" s="340"/>
      <c r="I44" s="341"/>
      <c r="J44" s="362"/>
      <c r="K44" s="361"/>
      <c r="L44" s="361"/>
      <c r="M44" s="341"/>
      <c r="N44" s="361"/>
      <c r="O44" s="341"/>
      <c r="Q44" s="84"/>
      <c r="R44" s="84"/>
    </row>
    <row r="45" spans="2:18" x14ac:dyDescent="0.2">
      <c r="Q45" s="84"/>
      <c r="R45" s="84"/>
    </row>
    <row r="46" spans="2:18" x14ac:dyDescent="0.2">
      <c r="Q46" s="84"/>
      <c r="R46" s="84"/>
    </row>
    <row r="47" spans="2:18" x14ac:dyDescent="0.2">
      <c r="B47" s="360" t="s">
        <v>32</v>
      </c>
      <c r="C47" s="359"/>
      <c r="D47" s="359"/>
      <c r="E47" s="359"/>
      <c r="F47" s="359"/>
      <c r="Q47" s="84"/>
      <c r="R47" s="84"/>
    </row>
    <row r="48" spans="2:18" x14ac:dyDescent="0.2">
      <c r="B48" s="359" t="s">
        <v>33</v>
      </c>
      <c r="C48" s="359"/>
      <c r="D48" s="359"/>
      <c r="E48" s="359"/>
      <c r="F48" s="359"/>
    </row>
    <row r="49" spans="2:6" x14ac:dyDescent="0.2">
      <c r="B49" s="360" t="s">
        <v>34</v>
      </c>
      <c r="C49" s="360"/>
      <c r="D49" s="360"/>
      <c r="E49" s="360"/>
      <c r="F49" s="360"/>
    </row>
    <row r="50" spans="2:6" x14ac:dyDescent="0.2">
      <c r="B50" s="360" t="s">
        <v>35</v>
      </c>
      <c r="C50" s="360"/>
      <c r="D50" s="360"/>
      <c r="E50" s="360"/>
      <c r="F50" s="360"/>
    </row>
  </sheetData>
  <mergeCells count="226">
    <mergeCell ref="L34:L35"/>
    <mergeCell ref="M34:M35"/>
    <mergeCell ref="L32:L33"/>
    <mergeCell ref="M32:M33"/>
    <mergeCell ref="D34:D35"/>
    <mergeCell ref="E34:E35"/>
    <mergeCell ref="F34:F35"/>
    <mergeCell ref="G34:G35"/>
    <mergeCell ref="H34:H35"/>
    <mergeCell ref="I34:I35"/>
    <mergeCell ref="J34:J35"/>
    <mergeCell ref="K34:K35"/>
    <mergeCell ref="L30:L31"/>
    <mergeCell ref="M30:M31"/>
    <mergeCell ref="D32:D33"/>
    <mergeCell ref="E32:E33"/>
    <mergeCell ref="F32:F33"/>
    <mergeCell ref="G32:G33"/>
    <mergeCell ref="H32:H33"/>
    <mergeCell ref="I32:I33"/>
    <mergeCell ref="J32:J33"/>
    <mergeCell ref="K32:K33"/>
    <mergeCell ref="L28:L29"/>
    <mergeCell ref="M28:M29"/>
    <mergeCell ref="D30:D31"/>
    <mergeCell ref="E30:E31"/>
    <mergeCell ref="F30:F31"/>
    <mergeCell ref="G30:G31"/>
    <mergeCell ref="H30:H31"/>
    <mergeCell ref="I30:I31"/>
    <mergeCell ref="J30:J31"/>
    <mergeCell ref="K30:K31"/>
    <mergeCell ref="H28:H29"/>
    <mergeCell ref="I28:I29"/>
    <mergeCell ref="J28:J29"/>
    <mergeCell ref="K28:K29"/>
    <mergeCell ref="D28:D29"/>
    <mergeCell ref="E28:E29"/>
    <mergeCell ref="F28:F29"/>
    <mergeCell ref="G28:G29"/>
    <mergeCell ref="F25:F26"/>
    <mergeCell ref="E25:E26"/>
    <mergeCell ref="D25:D26"/>
    <mergeCell ref="N25:N26"/>
    <mergeCell ref="J25:J26"/>
    <mergeCell ref="I25:I26"/>
    <mergeCell ref="H25:H26"/>
    <mergeCell ref="G25:G26"/>
    <mergeCell ref="O25:O26"/>
    <mergeCell ref="M25:M26"/>
    <mergeCell ref="L25:L26"/>
    <mergeCell ref="K25:K26"/>
    <mergeCell ref="L23:L24"/>
    <mergeCell ref="M23:M24"/>
    <mergeCell ref="N23:N24"/>
    <mergeCell ref="O23:O24"/>
    <mergeCell ref="F23:F24"/>
    <mergeCell ref="G23:G24"/>
    <mergeCell ref="H23:H24"/>
    <mergeCell ref="K23:K24"/>
    <mergeCell ref="J23:J24"/>
    <mergeCell ref="I23:I24"/>
    <mergeCell ref="L21:L22"/>
    <mergeCell ref="M21:M22"/>
    <mergeCell ref="N21:N22"/>
    <mergeCell ref="O21:O22"/>
    <mergeCell ref="B23:C24"/>
    <mergeCell ref="B25:C26"/>
    <mergeCell ref="D21:D22"/>
    <mergeCell ref="E21:E22"/>
    <mergeCell ref="D23:D24"/>
    <mergeCell ref="E23:E24"/>
    <mergeCell ref="H21:H22"/>
    <mergeCell ref="I21:I22"/>
    <mergeCell ref="J21:J22"/>
    <mergeCell ref="K21:K22"/>
    <mergeCell ref="B19:C20"/>
    <mergeCell ref="B21:C22"/>
    <mergeCell ref="F21:F22"/>
    <mergeCell ref="G21:G22"/>
    <mergeCell ref="F19:F20"/>
    <mergeCell ref="G19:G20"/>
    <mergeCell ref="N43:N44"/>
    <mergeCell ref="O43:O44"/>
    <mergeCell ref="H19:H20"/>
    <mergeCell ref="I19:I20"/>
    <mergeCell ref="J19:J20"/>
    <mergeCell ref="K19:K20"/>
    <mergeCell ref="L19:L20"/>
    <mergeCell ref="M19:M20"/>
    <mergeCell ref="N19:N20"/>
    <mergeCell ref="O19:O20"/>
    <mergeCell ref="N39:N40"/>
    <mergeCell ref="O39:O40"/>
    <mergeCell ref="N41:N42"/>
    <mergeCell ref="O41:O42"/>
    <mergeCell ref="N34:N35"/>
    <mergeCell ref="O34:O35"/>
    <mergeCell ref="N37:N38"/>
    <mergeCell ref="O37:O38"/>
    <mergeCell ref="N30:N31"/>
    <mergeCell ref="O30:O31"/>
    <mergeCell ref="N32:N33"/>
    <mergeCell ref="O32:O33"/>
    <mergeCell ref="C3:N4"/>
    <mergeCell ref="B9:C9"/>
    <mergeCell ref="D8:E8"/>
    <mergeCell ref="F8:G8"/>
    <mergeCell ref="L8:M8"/>
    <mergeCell ref="J8:K8"/>
    <mergeCell ref="H8:I8"/>
    <mergeCell ref="B8:C8"/>
    <mergeCell ref="B6:O7"/>
    <mergeCell ref="B10:C11"/>
    <mergeCell ref="B12:C13"/>
    <mergeCell ref="B14:C15"/>
    <mergeCell ref="N8:O8"/>
    <mergeCell ref="N10:N11"/>
    <mergeCell ref="O10:O11"/>
    <mergeCell ref="N12:N13"/>
    <mergeCell ref="O12:O13"/>
    <mergeCell ref="N14:N15"/>
    <mergeCell ref="O14:O15"/>
    <mergeCell ref="B16:C17"/>
    <mergeCell ref="B28:C29"/>
    <mergeCell ref="B18:O18"/>
    <mergeCell ref="B27:O27"/>
    <mergeCell ref="D19:D20"/>
    <mergeCell ref="E19:E20"/>
    <mergeCell ref="N16:N17"/>
    <mergeCell ref="O16:O17"/>
    <mergeCell ref="N28:N29"/>
    <mergeCell ref="O28:O29"/>
    <mergeCell ref="B30:C31"/>
    <mergeCell ref="B32:C33"/>
    <mergeCell ref="B34:C35"/>
    <mergeCell ref="D16:D17"/>
    <mergeCell ref="E16:E17"/>
    <mergeCell ref="F16:F17"/>
    <mergeCell ref="G16:G17"/>
    <mergeCell ref="B37:C38"/>
    <mergeCell ref="B39:C40"/>
    <mergeCell ref="B36:O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E39:E40"/>
    <mergeCell ref="F39:F40"/>
    <mergeCell ref="G39:G40"/>
    <mergeCell ref="H39:H40"/>
    <mergeCell ref="I39:I40"/>
    <mergeCell ref="J39:J40"/>
    <mergeCell ref="L39:L40"/>
    <mergeCell ref="M39:M40"/>
    <mergeCell ref="D39:D40"/>
    <mergeCell ref="B47:F47"/>
    <mergeCell ref="K41:K42"/>
    <mergeCell ref="L41:L42"/>
    <mergeCell ref="B41:C42"/>
    <mergeCell ref="B43:C44"/>
    <mergeCell ref="H41:H42"/>
    <mergeCell ref="I41:I42"/>
    <mergeCell ref="J41:J42"/>
    <mergeCell ref="K39:K40"/>
    <mergeCell ref="M41:M42"/>
    <mergeCell ref="D43:D44"/>
    <mergeCell ref="E43:E44"/>
    <mergeCell ref="F43:F44"/>
    <mergeCell ref="G43:G44"/>
    <mergeCell ref="D41:D42"/>
    <mergeCell ref="E41:E42"/>
    <mergeCell ref="F41:F42"/>
    <mergeCell ref="G41:G42"/>
    <mergeCell ref="C1:N2"/>
    <mergeCell ref="B48:F48"/>
    <mergeCell ref="B49:F49"/>
    <mergeCell ref="B50:F50"/>
    <mergeCell ref="K43:K44"/>
    <mergeCell ref="H43:H44"/>
    <mergeCell ref="I43:I44"/>
    <mergeCell ref="J43:J44"/>
    <mergeCell ref="L43:L44"/>
    <mergeCell ref="M43:M44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D12:D13"/>
    <mergeCell ref="E12:E13"/>
    <mergeCell ref="F12:F13"/>
    <mergeCell ref="G12:G13"/>
    <mergeCell ref="H12:H13"/>
    <mergeCell ref="I12:I13"/>
    <mergeCell ref="L12:L13"/>
    <mergeCell ref="M12:M13"/>
    <mergeCell ref="D14:D15"/>
    <mergeCell ref="E14:E15"/>
    <mergeCell ref="F14:F15"/>
    <mergeCell ref="G14:G15"/>
    <mergeCell ref="H14:H15"/>
    <mergeCell ref="I14:I15"/>
    <mergeCell ref="H16:H17"/>
    <mergeCell ref="I16:I17"/>
    <mergeCell ref="J16:J17"/>
    <mergeCell ref="K16:K17"/>
    <mergeCell ref="J12:J13"/>
    <mergeCell ref="K12:K13"/>
    <mergeCell ref="L16:L17"/>
    <mergeCell ref="M16:M17"/>
    <mergeCell ref="L14:L15"/>
    <mergeCell ref="M14:M15"/>
    <mergeCell ref="J14:J15"/>
    <mergeCell ref="K14:K15"/>
  </mergeCells>
  <pageMargins left="0" right="0" top="1.299212598425197" bottom="0.98425196850393704" header="0.51181102362204722" footer="0.51181102362204722"/>
  <pageSetup paperSize="9" orientation="portrait" horizont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99"/>
  <sheetViews>
    <sheetView view="pageBreakPreview" zoomScaleNormal="100" zoomScaleSheetLayoutView="100" workbookViewId="0">
      <selection activeCell="Q6" sqref="Q6"/>
    </sheetView>
  </sheetViews>
  <sheetFormatPr baseColWidth="10" defaultColWidth="10.28515625" defaultRowHeight="11.25" x14ac:dyDescent="0.2"/>
  <cols>
    <col min="1" max="1" width="12.7109375" style="59" customWidth="1"/>
    <col min="2" max="2" width="5.85546875" style="59" customWidth="1"/>
    <col min="3" max="3" width="7.42578125" style="59" customWidth="1"/>
    <col min="4" max="15" width="5.85546875" style="59" customWidth="1"/>
    <col min="16" max="16384" width="10.28515625" style="59"/>
  </cols>
  <sheetData>
    <row r="1" spans="2:17" ht="10.15" customHeight="1" x14ac:dyDescent="0.2">
      <c r="C1" s="439" t="s">
        <v>213</v>
      </c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2:17" ht="10.15" customHeight="1" x14ac:dyDescent="0.2"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</row>
    <row r="3" spans="2:17" x14ac:dyDescent="0.2">
      <c r="C3" s="440" t="s">
        <v>36</v>
      </c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</row>
    <row r="4" spans="2:17" ht="14.45" customHeight="1" thickBot="1" x14ac:dyDescent="0.25"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</row>
    <row r="5" spans="2:17" ht="12.6" hidden="1" customHeight="1" thickBot="1" x14ac:dyDescent="0.25"/>
    <row r="6" spans="2:17" ht="19.149999999999999" customHeight="1" x14ac:dyDescent="0.2">
      <c r="B6" s="473" t="s">
        <v>26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5"/>
    </row>
    <row r="7" spans="2:17" ht="21" customHeight="1" thickBot="1" x14ac:dyDescent="0.25">
      <c r="B7" s="464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6"/>
      <c r="Q7" s="86"/>
    </row>
    <row r="8" spans="2:17" ht="15" customHeight="1" x14ac:dyDescent="0.2">
      <c r="B8" s="471" t="s">
        <v>7</v>
      </c>
      <c r="C8" s="472"/>
      <c r="D8" s="469" t="s">
        <v>14</v>
      </c>
      <c r="E8" s="470"/>
      <c r="F8" s="480" t="s">
        <v>15</v>
      </c>
      <c r="G8" s="481"/>
      <c r="H8" s="469" t="s">
        <v>16</v>
      </c>
      <c r="I8" s="470"/>
      <c r="J8" s="480" t="s">
        <v>17</v>
      </c>
      <c r="K8" s="481"/>
      <c r="L8" s="469" t="s">
        <v>18</v>
      </c>
      <c r="M8" s="481"/>
      <c r="N8" s="476" t="s">
        <v>19</v>
      </c>
      <c r="O8" s="477"/>
      <c r="Q8" s="86"/>
    </row>
    <row r="9" spans="2:17" ht="15" customHeight="1" thickBot="1" x14ac:dyDescent="0.25">
      <c r="B9" s="478" t="s">
        <v>190</v>
      </c>
      <c r="C9" s="479"/>
      <c r="D9" s="60" t="s">
        <v>27</v>
      </c>
      <c r="E9" s="61" t="s">
        <v>28</v>
      </c>
      <c r="F9" s="62" t="s">
        <v>27</v>
      </c>
      <c r="G9" s="63" t="s">
        <v>28</v>
      </c>
      <c r="H9" s="60" t="s">
        <v>27</v>
      </c>
      <c r="I9" s="61" t="s">
        <v>28</v>
      </c>
      <c r="J9" s="62" t="s">
        <v>27</v>
      </c>
      <c r="K9" s="63" t="s">
        <v>28</v>
      </c>
      <c r="L9" s="60" t="s">
        <v>27</v>
      </c>
      <c r="M9" s="63" t="s">
        <v>28</v>
      </c>
      <c r="N9" s="102" t="s">
        <v>20</v>
      </c>
      <c r="O9" s="103" t="s">
        <v>21</v>
      </c>
      <c r="Q9" s="86"/>
    </row>
    <row r="10" spans="2:17" ht="10.15" customHeight="1" x14ac:dyDescent="0.2">
      <c r="B10" s="453" t="s">
        <v>22</v>
      </c>
      <c r="C10" s="454"/>
      <c r="D10" s="434">
        <v>81</v>
      </c>
      <c r="E10" s="435">
        <v>20.8</v>
      </c>
      <c r="F10" s="435">
        <v>64</v>
      </c>
      <c r="G10" s="436">
        <v>22.8</v>
      </c>
      <c r="H10" s="437">
        <v>53</v>
      </c>
      <c r="I10" s="438">
        <v>24.1</v>
      </c>
      <c r="J10" s="434">
        <v>44</v>
      </c>
      <c r="K10" s="435">
        <v>25.4</v>
      </c>
      <c r="L10" s="435">
        <v>33</v>
      </c>
      <c r="M10" s="438">
        <v>26.7</v>
      </c>
      <c r="N10" s="435">
        <v>12</v>
      </c>
      <c r="O10" s="438">
        <v>28.6</v>
      </c>
      <c r="Q10" s="86"/>
    </row>
    <row r="11" spans="2:17" ht="10.15" customHeight="1" x14ac:dyDescent="0.2">
      <c r="B11" s="444"/>
      <c r="C11" s="445"/>
      <c r="D11" s="426"/>
      <c r="E11" s="427"/>
      <c r="F11" s="427"/>
      <c r="G11" s="431"/>
      <c r="H11" s="432"/>
      <c r="I11" s="428"/>
      <c r="J11" s="426"/>
      <c r="K11" s="427"/>
      <c r="L11" s="427"/>
      <c r="M11" s="428"/>
      <c r="N11" s="427"/>
      <c r="O11" s="428"/>
      <c r="Q11" s="86"/>
    </row>
    <row r="12" spans="2:17" ht="10.15" customHeight="1" x14ac:dyDescent="0.2">
      <c r="B12" s="444" t="s">
        <v>23</v>
      </c>
      <c r="C12" s="445"/>
      <c r="D12" s="426">
        <v>108</v>
      </c>
      <c r="E12" s="427">
        <v>22.5</v>
      </c>
      <c r="F12" s="427">
        <v>90</v>
      </c>
      <c r="G12" s="431">
        <v>24.5</v>
      </c>
      <c r="H12" s="432">
        <v>81</v>
      </c>
      <c r="I12" s="428">
        <v>25.8</v>
      </c>
      <c r="J12" s="426">
        <v>69</v>
      </c>
      <c r="K12" s="427">
        <v>27.1</v>
      </c>
      <c r="L12" s="427">
        <v>58</v>
      </c>
      <c r="M12" s="428">
        <v>28.5</v>
      </c>
      <c r="N12" s="427">
        <v>39</v>
      </c>
      <c r="O12" s="428">
        <v>30.5</v>
      </c>
      <c r="Q12" s="86"/>
    </row>
    <row r="13" spans="2:17" ht="10.15" customHeight="1" x14ac:dyDescent="0.2">
      <c r="B13" s="444"/>
      <c r="C13" s="445"/>
      <c r="D13" s="426"/>
      <c r="E13" s="427"/>
      <c r="F13" s="427"/>
      <c r="G13" s="431"/>
      <c r="H13" s="432"/>
      <c r="I13" s="428"/>
      <c r="J13" s="426"/>
      <c r="K13" s="427"/>
      <c r="L13" s="427"/>
      <c r="M13" s="428"/>
      <c r="N13" s="427"/>
      <c r="O13" s="428"/>
      <c r="Q13" s="86"/>
    </row>
    <row r="14" spans="2:17" ht="10.15" customHeight="1" x14ac:dyDescent="0.2">
      <c r="B14" s="444" t="s">
        <v>24</v>
      </c>
      <c r="C14" s="445"/>
      <c r="D14" s="421">
        <v>134</v>
      </c>
      <c r="E14" s="411">
        <v>24.1</v>
      </c>
      <c r="F14" s="411">
        <v>118</v>
      </c>
      <c r="G14" s="429">
        <v>26.2</v>
      </c>
      <c r="H14" s="430">
        <v>107</v>
      </c>
      <c r="I14" s="412">
        <v>27.5</v>
      </c>
      <c r="J14" s="421">
        <v>97</v>
      </c>
      <c r="K14" s="411">
        <v>28.9</v>
      </c>
      <c r="L14" s="411">
        <v>86</v>
      </c>
      <c r="M14" s="412">
        <v>30.2</v>
      </c>
      <c r="N14" s="411">
        <v>66</v>
      </c>
      <c r="O14" s="468">
        <v>32</v>
      </c>
      <c r="Q14" s="86"/>
    </row>
    <row r="15" spans="2:17" ht="10.15" customHeight="1" x14ac:dyDescent="0.2">
      <c r="B15" s="444"/>
      <c r="C15" s="445"/>
      <c r="D15" s="421"/>
      <c r="E15" s="411"/>
      <c r="F15" s="411"/>
      <c r="G15" s="429"/>
      <c r="H15" s="430"/>
      <c r="I15" s="412"/>
      <c r="J15" s="421"/>
      <c r="K15" s="411"/>
      <c r="L15" s="411"/>
      <c r="M15" s="412"/>
      <c r="N15" s="411"/>
      <c r="O15" s="468"/>
      <c r="Q15" s="86"/>
    </row>
    <row r="16" spans="2:17" ht="10.15" customHeight="1" x14ac:dyDescent="0.2">
      <c r="B16" s="444" t="s">
        <v>25</v>
      </c>
      <c r="C16" s="445"/>
      <c r="D16" s="413">
        <v>160</v>
      </c>
      <c r="E16" s="415">
        <v>25.7</v>
      </c>
      <c r="F16" s="415">
        <v>146</v>
      </c>
      <c r="G16" s="417">
        <v>27.8</v>
      </c>
      <c r="H16" s="422">
        <v>134</v>
      </c>
      <c r="I16" s="424">
        <v>29.1</v>
      </c>
      <c r="J16" s="413">
        <v>123</v>
      </c>
      <c r="K16" s="415">
        <v>30.5</v>
      </c>
      <c r="L16" s="415">
        <v>113</v>
      </c>
      <c r="M16" s="419">
        <v>32</v>
      </c>
      <c r="N16" s="415">
        <v>92</v>
      </c>
      <c r="O16" s="419">
        <v>33</v>
      </c>
      <c r="Q16" s="86"/>
    </row>
    <row r="17" spans="2:18" ht="10.9" customHeight="1" thickBot="1" x14ac:dyDescent="0.25">
      <c r="B17" s="451"/>
      <c r="C17" s="452"/>
      <c r="D17" s="414"/>
      <c r="E17" s="416"/>
      <c r="F17" s="416"/>
      <c r="G17" s="418"/>
      <c r="H17" s="423"/>
      <c r="I17" s="425"/>
      <c r="J17" s="414"/>
      <c r="K17" s="416"/>
      <c r="L17" s="416"/>
      <c r="M17" s="420"/>
      <c r="N17" s="416"/>
      <c r="O17" s="420"/>
      <c r="Q17" s="86"/>
    </row>
    <row r="18" spans="2:18" ht="39.6" customHeight="1" thickBot="1" x14ac:dyDescent="0.25">
      <c r="B18" s="461" t="s">
        <v>29</v>
      </c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3"/>
      <c r="Q18" s="86"/>
    </row>
    <row r="19" spans="2:18" ht="10.15" customHeight="1" x14ac:dyDescent="0.2">
      <c r="B19" s="458" t="s">
        <v>22</v>
      </c>
      <c r="C19" s="459"/>
      <c r="D19" s="467">
        <v>65</v>
      </c>
      <c r="E19" s="450">
        <v>19.399999999999999</v>
      </c>
      <c r="F19" s="450">
        <v>51</v>
      </c>
      <c r="G19" s="483">
        <v>21.3</v>
      </c>
      <c r="H19" s="460">
        <v>42</v>
      </c>
      <c r="I19" s="447">
        <v>23.1</v>
      </c>
      <c r="J19" s="467">
        <v>34</v>
      </c>
      <c r="K19" s="450">
        <v>24.4</v>
      </c>
      <c r="L19" s="450">
        <v>25</v>
      </c>
      <c r="M19" s="450">
        <v>25.6</v>
      </c>
      <c r="N19" s="450">
        <v>10</v>
      </c>
      <c r="O19" s="447">
        <v>28.4</v>
      </c>
      <c r="Q19" s="86"/>
    </row>
    <row r="20" spans="2:18" ht="10.15" customHeight="1" x14ac:dyDescent="0.2">
      <c r="B20" s="444"/>
      <c r="C20" s="445"/>
      <c r="D20" s="426"/>
      <c r="E20" s="427"/>
      <c r="F20" s="427"/>
      <c r="G20" s="431"/>
      <c r="H20" s="432"/>
      <c r="I20" s="428"/>
      <c r="J20" s="426"/>
      <c r="K20" s="427"/>
      <c r="L20" s="427"/>
      <c r="M20" s="427"/>
      <c r="N20" s="427"/>
      <c r="O20" s="428"/>
      <c r="Q20" s="86"/>
    </row>
    <row r="21" spans="2:18" ht="10.15" customHeight="1" x14ac:dyDescent="0.2">
      <c r="B21" s="444" t="s">
        <v>23</v>
      </c>
      <c r="C21" s="445"/>
      <c r="D21" s="426">
        <v>86</v>
      </c>
      <c r="E21" s="427">
        <v>21.1</v>
      </c>
      <c r="F21" s="427">
        <v>72</v>
      </c>
      <c r="G21" s="431">
        <v>22.9</v>
      </c>
      <c r="H21" s="432">
        <v>64</v>
      </c>
      <c r="I21" s="484">
        <v>24</v>
      </c>
      <c r="J21" s="426">
        <v>55</v>
      </c>
      <c r="K21" s="427">
        <v>25.3</v>
      </c>
      <c r="L21" s="427">
        <v>47</v>
      </c>
      <c r="M21" s="427">
        <v>27.1</v>
      </c>
      <c r="N21" s="427">
        <v>30</v>
      </c>
      <c r="O21" s="428">
        <v>29.8</v>
      </c>
      <c r="Q21" s="86"/>
    </row>
    <row r="22" spans="2:18" ht="10.15" customHeight="1" x14ac:dyDescent="0.2">
      <c r="B22" s="444"/>
      <c r="C22" s="445"/>
      <c r="D22" s="426"/>
      <c r="E22" s="427"/>
      <c r="F22" s="427"/>
      <c r="G22" s="431"/>
      <c r="H22" s="432"/>
      <c r="I22" s="484"/>
      <c r="J22" s="426"/>
      <c r="K22" s="427"/>
      <c r="L22" s="427"/>
      <c r="M22" s="427"/>
      <c r="N22" s="427"/>
      <c r="O22" s="428"/>
      <c r="Q22" s="86"/>
    </row>
    <row r="23" spans="2:18" ht="10.15" customHeight="1" x14ac:dyDescent="0.2">
      <c r="B23" s="444" t="s">
        <v>24</v>
      </c>
      <c r="C23" s="445"/>
      <c r="D23" s="421">
        <v>107</v>
      </c>
      <c r="E23" s="411">
        <v>22.8</v>
      </c>
      <c r="F23" s="411">
        <v>95</v>
      </c>
      <c r="G23" s="429">
        <v>24.8</v>
      </c>
      <c r="H23" s="430">
        <v>86</v>
      </c>
      <c r="I23" s="487">
        <v>25.7</v>
      </c>
      <c r="J23" s="485">
        <v>76</v>
      </c>
      <c r="K23" s="411">
        <v>26.9</v>
      </c>
      <c r="L23" s="411">
        <v>68</v>
      </c>
      <c r="M23" s="411">
        <v>28.1</v>
      </c>
      <c r="N23" s="411">
        <v>52</v>
      </c>
      <c r="O23" s="412">
        <v>30.9</v>
      </c>
      <c r="Q23" s="86"/>
    </row>
    <row r="24" spans="2:18" ht="10.15" customHeight="1" x14ac:dyDescent="0.2">
      <c r="B24" s="444"/>
      <c r="C24" s="445"/>
      <c r="D24" s="421"/>
      <c r="E24" s="411"/>
      <c r="F24" s="411"/>
      <c r="G24" s="429"/>
      <c r="H24" s="430"/>
      <c r="I24" s="488"/>
      <c r="J24" s="486"/>
      <c r="K24" s="411"/>
      <c r="L24" s="411"/>
      <c r="M24" s="411"/>
      <c r="N24" s="411"/>
      <c r="O24" s="412"/>
      <c r="Q24" s="86"/>
    </row>
    <row r="25" spans="2:18" ht="10.15" customHeight="1" x14ac:dyDescent="0.2">
      <c r="B25" s="444" t="s">
        <v>25</v>
      </c>
      <c r="C25" s="445"/>
      <c r="D25" s="413">
        <v>130</v>
      </c>
      <c r="E25" s="415">
        <v>24.1</v>
      </c>
      <c r="F25" s="415">
        <v>116</v>
      </c>
      <c r="G25" s="417">
        <v>25.9</v>
      </c>
      <c r="H25" s="422">
        <v>108</v>
      </c>
      <c r="I25" s="424">
        <v>27</v>
      </c>
      <c r="J25" s="413">
        <v>99</v>
      </c>
      <c r="K25" s="415">
        <v>28.4</v>
      </c>
      <c r="L25" s="415">
        <v>90</v>
      </c>
      <c r="M25" s="415">
        <v>30.1</v>
      </c>
      <c r="N25" s="416">
        <v>74</v>
      </c>
      <c r="O25" s="419">
        <v>32</v>
      </c>
      <c r="Q25" s="86"/>
    </row>
    <row r="26" spans="2:18" ht="10.15" customHeight="1" thickBot="1" x14ac:dyDescent="0.25">
      <c r="B26" s="448"/>
      <c r="C26" s="449"/>
      <c r="D26" s="443"/>
      <c r="E26" s="433"/>
      <c r="F26" s="433"/>
      <c r="G26" s="446"/>
      <c r="H26" s="423"/>
      <c r="I26" s="425"/>
      <c r="J26" s="443"/>
      <c r="K26" s="433"/>
      <c r="L26" s="433"/>
      <c r="M26" s="433"/>
      <c r="N26" s="489"/>
      <c r="O26" s="490"/>
      <c r="Q26" s="86"/>
    </row>
    <row r="27" spans="2:18" ht="40.15" customHeight="1" thickBot="1" x14ac:dyDescent="0.25">
      <c r="B27" s="464" t="s">
        <v>30</v>
      </c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6"/>
      <c r="Q27" s="86"/>
      <c r="R27" s="59" t="s">
        <v>0</v>
      </c>
    </row>
    <row r="28" spans="2:18" ht="10.15" customHeight="1" x14ac:dyDescent="0.2">
      <c r="B28" s="453" t="s">
        <v>22</v>
      </c>
      <c r="C28" s="454"/>
      <c r="D28" s="434">
        <v>61</v>
      </c>
      <c r="E28" s="435">
        <v>19.7</v>
      </c>
      <c r="F28" s="435">
        <v>53</v>
      </c>
      <c r="G28" s="436">
        <v>21.9</v>
      </c>
      <c r="H28" s="460">
        <v>48</v>
      </c>
      <c r="I28" s="447">
        <v>23.3</v>
      </c>
      <c r="J28" s="434">
        <v>33</v>
      </c>
      <c r="K28" s="435">
        <v>24.7</v>
      </c>
      <c r="L28" s="435">
        <v>25</v>
      </c>
      <c r="M28" s="438">
        <v>26.2</v>
      </c>
      <c r="N28" s="435">
        <v>10</v>
      </c>
      <c r="O28" s="438">
        <v>28.4</v>
      </c>
      <c r="Q28" s="86"/>
    </row>
    <row r="29" spans="2:18" ht="10.15" customHeight="1" x14ac:dyDescent="0.2">
      <c r="B29" s="444"/>
      <c r="C29" s="445"/>
      <c r="D29" s="426"/>
      <c r="E29" s="427"/>
      <c r="F29" s="427"/>
      <c r="G29" s="431"/>
      <c r="H29" s="432"/>
      <c r="I29" s="428"/>
      <c r="J29" s="426"/>
      <c r="K29" s="427"/>
      <c r="L29" s="427"/>
      <c r="M29" s="428"/>
      <c r="N29" s="427"/>
      <c r="O29" s="428"/>
      <c r="Q29" s="86"/>
    </row>
    <row r="30" spans="2:18" ht="10.15" customHeight="1" x14ac:dyDescent="0.2">
      <c r="B30" s="444" t="s">
        <v>23</v>
      </c>
      <c r="C30" s="445"/>
      <c r="D30" s="426">
        <v>82</v>
      </c>
      <c r="E30" s="427">
        <v>20.9</v>
      </c>
      <c r="F30" s="427">
        <v>69</v>
      </c>
      <c r="G30" s="431">
        <v>23.1</v>
      </c>
      <c r="H30" s="437">
        <v>63</v>
      </c>
      <c r="I30" s="438">
        <v>24.7</v>
      </c>
      <c r="J30" s="426">
        <v>53</v>
      </c>
      <c r="K30" s="427">
        <v>26.1</v>
      </c>
      <c r="L30" s="427">
        <v>46</v>
      </c>
      <c r="M30" s="428">
        <v>27.5</v>
      </c>
      <c r="N30" s="427">
        <v>28</v>
      </c>
      <c r="O30" s="428">
        <v>29.7</v>
      </c>
      <c r="Q30" s="86"/>
    </row>
    <row r="31" spans="2:18" ht="10.15" customHeight="1" x14ac:dyDescent="0.2">
      <c r="B31" s="444"/>
      <c r="C31" s="445"/>
      <c r="D31" s="426"/>
      <c r="E31" s="427"/>
      <c r="F31" s="427"/>
      <c r="G31" s="431"/>
      <c r="H31" s="432"/>
      <c r="I31" s="428"/>
      <c r="J31" s="426"/>
      <c r="K31" s="427"/>
      <c r="L31" s="427"/>
      <c r="M31" s="428"/>
      <c r="N31" s="427"/>
      <c r="O31" s="428"/>
      <c r="Q31" s="86"/>
    </row>
    <row r="32" spans="2:18" ht="10.15" customHeight="1" x14ac:dyDescent="0.2">
      <c r="B32" s="444" t="s">
        <v>24</v>
      </c>
      <c r="C32" s="445"/>
      <c r="D32" s="421">
        <v>102</v>
      </c>
      <c r="E32" s="411">
        <v>22.2</v>
      </c>
      <c r="F32" s="411">
        <v>88</v>
      </c>
      <c r="G32" s="429">
        <v>24.5</v>
      </c>
      <c r="H32" s="430">
        <v>82</v>
      </c>
      <c r="I32" s="412">
        <v>25.8</v>
      </c>
      <c r="J32" s="421">
        <v>74</v>
      </c>
      <c r="K32" s="411">
        <v>27.4</v>
      </c>
      <c r="L32" s="411">
        <v>66</v>
      </c>
      <c r="M32" s="412">
        <v>28.9</v>
      </c>
      <c r="N32" s="411">
        <v>50</v>
      </c>
      <c r="O32" s="412">
        <v>30.7</v>
      </c>
      <c r="Q32" s="86"/>
    </row>
    <row r="33" spans="2:17" ht="10.15" customHeight="1" x14ac:dyDescent="0.2">
      <c r="B33" s="444"/>
      <c r="C33" s="445"/>
      <c r="D33" s="421"/>
      <c r="E33" s="411"/>
      <c r="F33" s="411"/>
      <c r="G33" s="429"/>
      <c r="H33" s="430"/>
      <c r="I33" s="412"/>
      <c r="J33" s="421"/>
      <c r="K33" s="411"/>
      <c r="L33" s="411"/>
      <c r="M33" s="412"/>
      <c r="N33" s="411"/>
      <c r="O33" s="412"/>
      <c r="Q33" s="86"/>
    </row>
    <row r="34" spans="2:17" ht="10.15" customHeight="1" x14ac:dyDescent="0.2">
      <c r="B34" s="444" t="s">
        <v>25</v>
      </c>
      <c r="C34" s="445"/>
      <c r="D34" s="413">
        <v>122</v>
      </c>
      <c r="E34" s="415">
        <v>23.4</v>
      </c>
      <c r="F34" s="415">
        <v>110</v>
      </c>
      <c r="G34" s="417">
        <v>25.7</v>
      </c>
      <c r="H34" s="422">
        <v>102</v>
      </c>
      <c r="I34" s="424">
        <v>27.1</v>
      </c>
      <c r="J34" s="413">
        <v>93</v>
      </c>
      <c r="K34" s="415">
        <v>28.7</v>
      </c>
      <c r="L34" s="415">
        <v>86</v>
      </c>
      <c r="M34" s="424">
        <v>30.2</v>
      </c>
      <c r="N34" s="415">
        <v>69</v>
      </c>
      <c r="O34" s="424">
        <v>31.5</v>
      </c>
      <c r="Q34" s="86"/>
    </row>
    <row r="35" spans="2:17" ht="10.9" customHeight="1" thickBot="1" x14ac:dyDescent="0.25">
      <c r="B35" s="451"/>
      <c r="C35" s="452"/>
      <c r="D35" s="414"/>
      <c r="E35" s="416"/>
      <c r="F35" s="416"/>
      <c r="G35" s="418"/>
      <c r="H35" s="423"/>
      <c r="I35" s="425"/>
      <c r="J35" s="414"/>
      <c r="K35" s="416"/>
      <c r="L35" s="416"/>
      <c r="M35" s="482"/>
      <c r="N35" s="416"/>
      <c r="O35" s="482"/>
      <c r="Q35" s="86"/>
    </row>
    <row r="36" spans="2:17" ht="39.6" customHeight="1" thickBot="1" x14ac:dyDescent="0.25">
      <c r="B36" s="455" t="s">
        <v>31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7"/>
      <c r="Q36" s="86"/>
    </row>
    <row r="37" spans="2:17" ht="10.15" customHeight="1" x14ac:dyDescent="0.2">
      <c r="B37" s="453" t="s">
        <v>22</v>
      </c>
      <c r="C37" s="454"/>
      <c r="D37" s="434">
        <v>63</v>
      </c>
      <c r="E37" s="435">
        <v>19.100000000000001</v>
      </c>
      <c r="F37" s="435">
        <v>42</v>
      </c>
      <c r="G37" s="436">
        <v>21.4</v>
      </c>
      <c r="H37" s="460">
        <v>37</v>
      </c>
      <c r="I37" s="447">
        <v>22.9</v>
      </c>
      <c r="J37" s="434">
        <v>30</v>
      </c>
      <c r="K37" s="435">
        <v>24.5</v>
      </c>
      <c r="L37" s="435">
        <v>22</v>
      </c>
      <c r="M37" s="438">
        <v>25.9</v>
      </c>
      <c r="N37" s="435">
        <v>6</v>
      </c>
      <c r="O37" s="438">
        <v>27.9</v>
      </c>
      <c r="Q37" s="86"/>
    </row>
    <row r="38" spans="2:17" ht="10.15" customHeight="1" x14ac:dyDescent="0.2">
      <c r="B38" s="444"/>
      <c r="C38" s="445"/>
      <c r="D38" s="426"/>
      <c r="E38" s="427"/>
      <c r="F38" s="427"/>
      <c r="G38" s="431"/>
      <c r="H38" s="432"/>
      <c r="I38" s="428"/>
      <c r="J38" s="426"/>
      <c r="K38" s="427"/>
      <c r="L38" s="427"/>
      <c r="M38" s="428"/>
      <c r="N38" s="427"/>
      <c r="O38" s="428"/>
      <c r="Q38" s="86"/>
    </row>
    <row r="39" spans="2:17" ht="10.15" customHeight="1" x14ac:dyDescent="0.2">
      <c r="B39" s="444" t="s">
        <v>23</v>
      </c>
      <c r="C39" s="445"/>
      <c r="D39" s="426">
        <v>70</v>
      </c>
      <c r="E39" s="427">
        <v>19.899999999999999</v>
      </c>
      <c r="F39" s="427">
        <v>59</v>
      </c>
      <c r="G39" s="431">
        <v>22.6</v>
      </c>
      <c r="H39" s="432">
        <v>53</v>
      </c>
      <c r="I39" s="428">
        <v>24.1</v>
      </c>
      <c r="J39" s="426">
        <v>47</v>
      </c>
      <c r="K39" s="427">
        <v>25.5</v>
      </c>
      <c r="L39" s="427">
        <v>40</v>
      </c>
      <c r="M39" s="428">
        <v>27.1</v>
      </c>
      <c r="N39" s="427">
        <v>25</v>
      </c>
      <c r="O39" s="428">
        <v>29.5</v>
      </c>
      <c r="Q39" s="86"/>
    </row>
    <row r="40" spans="2:17" ht="10.15" customHeight="1" x14ac:dyDescent="0.2">
      <c r="B40" s="444"/>
      <c r="C40" s="445"/>
      <c r="D40" s="426"/>
      <c r="E40" s="427"/>
      <c r="F40" s="427"/>
      <c r="G40" s="431"/>
      <c r="H40" s="432"/>
      <c r="I40" s="428"/>
      <c r="J40" s="426"/>
      <c r="K40" s="427"/>
      <c r="L40" s="427"/>
      <c r="M40" s="428"/>
      <c r="N40" s="427"/>
      <c r="O40" s="428"/>
      <c r="Q40" s="86"/>
    </row>
    <row r="41" spans="2:17" ht="10.15" customHeight="1" x14ac:dyDescent="0.2">
      <c r="B41" s="444" t="s">
        <v>24</v>
      </c>
      <c r="C41" s="445"/>
      <c r="D41" s="421">
        <v>89</v>
      </c>
      <c r="E41" s="411">
        <v>21.3</v>
      </c>
      <c r="F41" s="411">
        <v>78</v>
      </c>
      <c r="G41" s="429">
        <v>23.9</v>
      </c>
      <c r="H41" s="430">
        <v>72</v>
      </c>
      <c r="I41" s="412">
        <v>25.2</v>
      </c>
      <c r="J41" s="421">
        <v>65</v>
      </c>
      <c r="K41" s="411">
        <v>26.7</v>
      </c>
      <c r="L41" s="411">
        <v>57</v>
      </c>
      <c r="M41" s="412">
        <v>28.4</v>
      </c>
      <c r="N41" s="411">
        <v>42</v>
      </c>
      <c r="O41" s="412">
        <v>30.5</v>
      </c>
      <c r="Q41" s="86"/>
    </row>
    <row r="42" spans="2:17" ht="10.15" customHeight="1" x14ac:dyDescent="0.2">
      <c r="B42" s="444"/>
      <c r="C42" s="445"/>
      <c r="D42" s="421"/>
      <c r="E42" s="411"/>
      <c r="F42" s="411"/>
      <c r="G42" s="429"/>
      <c r="H42" s="430"/>
      <c r="I42" s="412"/>
      <c r="J42" s="421"/>
      <c r="K42" s="411"/>
      <c r="L42" s="411"/>
      <c r="M42" s="412"/>
      <c r="N42" s="411"/>
      <c r="O42" s="412"/>
      <c r="Q42" s="86"/>
    </row>
    <row r="43" spans="2:17" ht="10.15" customHeight="1" x14ac:dyDescent="0.2">
      <c r="B43" s="444" t="s">
        <v>25</v>
      </c>
      <c r="C43" s="445"/>
      <c r="D43" s="413">
        <v>107</v>
      </c>
      <c r="E43" s="415">
        <v>22.2</v>
      </c>
      <c r="F43" s="415">
        <v>96</v>
      </c>
      <c r="G43" s="417">
        <v>24.8</v>
      </c>
      <c r="H43" s="422">
        <v>89</v>
      </c>
      <c r="I43" s="424">
        <v>26.3</v>
      </c>
      <c r="J43" s="413">
        <v>81</v>
      </c>
      <c r="K43" s="415">
        <v>27.9</v>
      </c>
      <c r="L43" s="415">
        <v>74</v>
      </c>
      <c r="M43" s="424">
        <v>29.5</v>
      </c>
      <c r="N43" s="415">
        <v>62</v>
      </c>
      <c r="O43" s="424">
        <v>29.8</v>
      </c>
      <c r="Q43" s="86"/>
    </row>
    <row r="44" spans="2:17" ht="10.9" customHeight="1" thickBot="1" x14ac:dyDescent="0.25">
      <c r="B44" s="448"/>
      <c r="C44" s="449"/>
      <c r="D44" s="443"/>
      <c r="E44" s="433"/>
      <c r="F44" s="433"/>
      <c r="G44" s="446"/>
      <c r="H44" s="423"/>
      <c r="I44" s="425"/>
      <c r="J44" s="443"/>
      <c r="K44" s="433"/>
      <c r="L44" s="433"/>
      <c r="M44" s="425"/>
      <c r="N44" s="433"/>
      <c r="O44" s="425"/>
      <c r="Q44" s="86"/>
    </row>
    <row r="45" spans="2:17" x14ac:dyDescent="0.2">
      <c r="Q45" s="86"/>
    </row>
    <row r="46" spans="2:17" x14ac:dyDescent="0.2">
      <c r="Q46" s="86"/>
    </row>
    <row r="47" spans="2:17" x14ac:dyDescent="0.2">
      <c r="B47" s="442" t="s">
        <v>32</v>
      </c>
      <c r="C47" s="441"/>
      <c r="D47" s="441"/>
      <c r="E47" s="441"/>
      <c r="F47" s="441"/>
      <c r="Q47" s="86"/>
    </row>
    <row r="48" spans="2:17" x14ac:dyDescent="0.2">
      <c r="B48" s="441" t="s">
        <v>33</v>
      </c>
      <c r="C48" s="441"/>
      <c r="D48" s="441"/>
      <c r="E48" s="441"/>
      <c r="F48" s="441"/>
      <c r="Q48" s="86"/>
    </row>
    <row r="49" spans="2:17" x14ac:dyDescent="0.2">
      <c r="B49" s="442" t="s">
        <v>34</v>
      </c>
      <c r="C49" s="442"/>
      <c r="D49" s="442"/>
      <c r="E49" s="442"/>
      <c r="F49" s="442"/>
      <c r="Q49" s="86"/>
    </row>
    <row r="50" spans="2:17" x14ac:dyDescent="0.2">
      <c r="B50" s="442" t="s">
        <v>35</v>
      </c>
      <c r="C50" s="442"/>
      <c r="D50" s="442"/>
      <c r="E50" s="442"/>
      <c r="F50" s="442"/>
      <c r="Q50" s="86"/>
    </row>
    <row r="51" spans="2:17" x14ac:dyDescent="0.2">
      <c r="Q51" s="86"/>
    </row>
    <row r="52" spans="2:17" x14ac:dyDescent="0.2">
      <c r="Q52" s="86"/>
    </row>
    <row r="53" spans="2:17" x14ac:dyDescent="0.2">
      <c r="Q53" s="86"/>
    </row>
    <row r="54" spans="2:17" x14ac:dyDescent="0.2">
      <c r="Q54" s="86"/>
    </row>
    <row r="55" spans="2:17" x14ac:dyDescent="0.2">
      <c r="Q55" s="86"/>
    </row>
    <row r="56" spans="2:17" x14ac:dyDescent="0.2">
      <c r="Q56" s="86"/>
    </row>
    <row r="57" spans="2:17" x14ac:dyDescent="0.2">
      <c r="Q57" s="86"/>
    </row>
    <row r="58" spans="2:17" x14ac:dyDescent="0.2">
      <c r="Q58" s="86"/>
    </row>
    <row r="59" spans="2:17" x14ac:dyDescent="0.2">
      <c r="Q59" s="86"/>
    </row>
    <row r="60" spans="2:17" x14ac:dyDescent="0.2">
      <c r="Q60" s="86"/>
    </row>
    <row r="61" spans="2:17" x14ac:dyDescent="0.2">
      <c r="Q61" s="86"/>
    </row>
    <row r="62" spans="2:17" x14ac:dyDescent="0.2">
      <c r="Q62" s="86"/>
    </row>
    <row r="63" spans="2:17" x14ac:dyDescent="0.2">
      <c r="Q63" s="86"/>
    </row>
    <row r="64" spans="2:17" x14ac:dyDescent="0.2">
      <c r="Q64" s="86"/>
    </row>
    <row r="65" spans="17:17" x14ac:dyDescent="0.2">
      <c r="Q65" s="86"/>
    </row>
    <row r="66" spans="17:17" x14ac:dyDescent="0.2">
      <c r="Q66" s="86"/>
    </row>
    <row r="67" spans="17:17" x14ac:dyDescent="0.2">
      <c r="Q67" s="86"/>
    </row>
    <row r="68" spans="17:17" x14ac:dyDescent="0.2">
      <c r="Q68" s="86"/>
    </row>
    <row r="69" spans="17:17" x14ac:dyDescent="0.2">
      <c r="Q69" s="86"/>
    </row>
    <row r="70" spans="17:17" x14ac:dyDescent="0.2">
      <c r="Q70" s="86"/>
    </row>
    <row r="71" spans="17:17" x14ac:dyDescent="0.2">
      <c r="Q71" s="86"/>
    </row>
    <row r="72" spans="17:17" x14ac:dyDescent="0.2">
      <c r="Q72" s="86"/>
    </row>
    <row r="73" spans="17:17" x14ac:dyDescent="0.2">
      <c r="Q73" s="86"/>
    </row>
    <row r="74" spans="17:17" x14ac:dyDescent="0.2">
      <c r="Q74" s="86"/>
    </row>
    <row r="75" spans="17:17" x14ac:dyDescent="0.2">
      <c r="Q75" s="86"/>
    </row>
    <row r="76" spans="17:17" x14ac:dyDescent="0.2">
      <c r="Q76" s="86"/>
    </row>
    <row r="77" spans="17:17" x14ac:dyDescent="0.2">
      <c r="Q77" s="86"/>
    </row>
    <row r="78" spans="17:17" x14ac:dyDescent="0.2">
      <c r="Q78" s="86"/>
    </row>
    <row r="79" spans="17:17" x14ac:dyDescent="0.2">
      <c r="Q79" s="86"/>
    </row>
    <row r="80" spans="17:17" x14ac:dyDescent="0.2">
      <c r="Q80" s="86"/>
    </row>
    <row r="81" spans="17:17" x14ac:dyDescent="0.2">
      <c r="Q81" s="86"/>
    </row>
    <row r="82" spans="17:17" x14ac:dyDescent="0.2">
      <c r="Q82" s="86"/>
    </row>
    <row r="83" spans="17:17" x14ac:dyDescent="0.2">
      <c r="Q83" s="86"/>
    </row>
    <row r="84" spans="17:17" x14ac:dyDescent="0.2">
      <c r="Q84" s="86"/>
    </row>
    <row r="85" spans="17:17" x14ac:dyDescent="0.2">
      <c r="Q85" s="86"/>
    </row>
    <row r="86" spans="17:17" x14ac:dyDescent="0.2">
      <c r="Q86" s="86"/>
    </row>
    <row r="87" spans="17:17" x14ac:dyDescent="0.2">
      <c r="Q87" s="86"/>
    </row>
    <row r="88" spans="17:17" x14ac:dyDescent="0.2">
      <c r="Q88" s="86"/>
    </row>
    <row r="89" spans="17:17" x14ac:dyDescent="0.2">
      <c r="Q89" s="86"/>
    </row>
    <row r="90" spans="17:17" x14ac:dyDescent="0.2">
      <c r="Q90" s="86"/>
    </row>
    <row r="91" spans="17:17" x14ac:dyDescent="0.2">
      <c r="Q91" s="86"/>
    </row>
    <row r="92" spans="17:17" x14ac:dyDescent="0.2">
      <c r="Q92" s="86"/>
    </row>
    <row r="93" spans="17:17" x14ac:dyDescent="0.2">
      <c r="Q93" s="86"/>
    </row>
    <row r="94" spans="17:17" x14ac:dyDescent="0.2">
      <c r="Q94" s="86"/>
    </row>
    <row r="95" spans="17:17" x14ac:dyDescent="0.2">
      <c r="Q95" s="86"/>
    </row>
    <row r="96" spans="17:17" x14ac:dyDescent="0.2">
      <c r="Q96" s="86"/>
    </row>
    <row r="97" spans="17:17" x14ac:dyDescent="0.2">
      <c r="Q97" s="86"/>
    </row>
    <row r="98" spans="17:17" x14ac:dyDescent="0.2">
      <c r="Q98" s="86"/>
    </row>
    <row r="99" spans="17:17" x14ac:dyDescent="0.2">
      <c r="Q99" s="86"/>
    </row>
    <row r="100" spans="17:17" x14ac:dyDescent="0.2">
      <c r="Q100" s="86"/>
    </row>
    <row r="101" spans="17:17" x14ac:dyDescent="0.2">
      <c r="Q101" s="86"/>
    </row>
    <row r="102" spans="17:17" x14ac:dyDescent="0.2">
      <c r="Q102" s="86"/>
    </row>
    <row r="103" spans="17:17" x14ac:dyDescent="0.2">
      <c r="Q103" s="86"/>
    </row>
    <row r="104" spans="17:17" x14ac:dyDescent="0.2">
      <c r="Q104" s="86"/>
    </row>
    <row r="105" spans="17:17" x14ac:dyDescent="0.2">
      <c r="Q105" s="86"/>
    </row>
    <row r="106" spans="17:17" x14ac:dyDescent="0.2">
      <c r="Q106" s="86"/>
    </row>
    <row r="107" spans="17:17" x14ac:dyDescent="0.2">
      <c r="Q107" s="86"/>
    </row>
    <row r="108" spans="17:17" x14ac:dyDescent="0.2">
      <c r="Q108" s="86"/>
    </row>
    <row r="109" spans="17:17" x14ac:dyDescent="0.2">
      <c r="Q109" s="86"/>
    </row>
    <row r="110" spans="17:17" x14ac:dyDescent="0.2">
      <c r="Q110" s="86"/>
    </row>
    <row r="111" spans="17:17" x14ac:dyDescent="0.2">
      <c r="Q111" s="86"/>
    </row>
    <row r="112" spans="17:17" x14ac:dyDescent="0.2">
      <c r="Q112" s="86"/>
    </row>
    <row r="113" spans="17:17" x14ac:dyDescent="0.2">
      <c r="Q113" s="86"/>
    </row>
    <row r="114" spans="17:17" x14ac:dyDescent="0.2">
      <c r="Q114" s="86"/>
    </row>
    <row r="115" spans="17:17" x14ac:dyDescent="0.2">
      <c r="Q115" s="86"/>
    </row>
    <row r="116" spans="17:17" x14ac:dyDescent="0.2">
      <c r="Q116" s="86"/>
    </row>
    <row r="117" spans="17:17" x14ac:dyDescent="0.2">
      <c r="Q117" s="86"/>
    </row>
    <row r="118" spans="17:17" x14ac:dyDescent="0.2">
      <c r="Q118" s="86"/>
    </row>
    <row r="119" spans="17:17" x14ac:dyDescent="0.2">
      <c r="Q119" s="86"/>
    </row>
    <row r="120" spans="17:17" x14ac:dyDescent="0.2">
      <c r="Q120" s="86"/>
    </row>
    <row r="121" spans="17:17" x14ac:dyDescent="0.2">
      <c r="Q121" s="86"/>
    </row>
    <row r="122" spans="17:17" x14ac:dyDescent="0.2">
      <c r="Q122" s="86"/>
    </row>
    <row r="123" spans="17:17" x14ac:dyDescent="0.2">
      <c r="Q123" s="86"/>
    </row>
    <row r="124" spans="17:17" x14ac:dyDescent="0.2">
      <c r="Q124" s="86"/>
    </row>
    <row r="125" spans="17:17" x14ac:dyDescent="0.2">
      <c r="Q125" s="86"/>
    </row>
    <row r="126" spans="17:17" x14ac:dyDescent="0.2">
      <c r="Q126" s="86"/>
    </row>
    <row r="127" spans="17:17" x14ac:dyDescent="0.2">
      <c r="Q127" s="86"/>
    </row>
    <row r="128" spans="17:17" x14ac:dyDescent="0.2">
      <c r="Q128" s="86"/>
    </row>
    <row r="129" spans="17:17" x14ac:dyDescent="0.2">
      <c r="Q129" s="86"/>
    </row>
    <row r="130" spans="17:17" x14ac:dyDescent="0.2">
      <c r="Q130" s="86"/>
    </row>
    <row r="131" spans="17:17" x14ac:dyDescent="0.2">
      <c r="Q131" s="86"/>
    </row>
    <row r="132" spans="17:17" x14ac:dyDescent="0.2">
      <c r="Q132" s="86"/>
    </row>
    <row r="133" spans="17:17" x14ac:dyDescent="0.2">
      <c r="Q133" s="86"/>
    </row>
    <row r="134" spans="17:17" x14ac:dyDescent="0.2">
      <c r="Q134" s="86"/>
    </row>
    <row r="135" spans="17:17" x14ac:dyDescent="0.2">
      <c r="Q135" s="86"/>
    </row>
    <row r="136" spans="17:17" x14ac:dyDescent="0.2">
      <c r="Q136" s="86"/>
    </row>
    <row r="137" spans="17:17" x14ac:dyDescent="0.2">
      <c r="Q137" s="86"/>
    </row>
    <row r="138" spans="17:17" x14ac:dyDescent="0.2">
      <c r="Q138" s="86"/>
    </row>
    <row r="139" spans="17:17" x14ac:dyDescent="0.2">
      <c r="Q139" s="86"/>
    </row>
    <row r="140" spans="17:17" x14ac:dyDescent="0.2">
      <c r="Q140" s="86"/>
    </row>
    <row r="141" spans="17:17" x14ac:dyDescent="0.2">
      <c r="Q141" s="86"/>
    </row>
    <row r="142" spans="17:17" x14ac:dyDescent="0.2">
      <c r="Q142" s="86"/>
    </row>
    <row r="143" spans="17:17" x14ac:dyDescent="0.2">
      <c r="Q143" s="86"/>
    </row>
    <row r="144" spans="17:17" x14ac:dyDescent="0.2">
      <c r="Q144" s="86"/>
    </row>
    <row r="145" spans="17:17" x14ac:dyDescent="0.2">
      <c r="Q145" s="86"/>
    </row>
    <row r="146" spans="17:17" x14ac:dyDescent="0.2">
      <c r="Q146" s="86"/>
    </row>
    <row r="147" spans="17:17" x14ac:dyDescent="0.2">
      <c r="Q147" s="86"/>
    </row>
    <row r="148" spans="17:17" x14ac:dyDescent="0.2">
      <c r="Q148" s="86"/>
    </row>
    <row r="149" spans="17:17" x14ac:dyDescent="0.2">
      <c r="Q149" s="86"/>
    </row>
    <row r="150" spans="17:17" x14ac:dyDescent="0.2">
      <c r="Q150" s="86"/>
    </row>
    <row r="151" spans="17:17" x14ac:dyDescent="0.2">
      <c r="Q151" s="86"/>
    </row>
    <row r="152" spans="17:17" x14ac:dyDescent="0.2">
      <c r="Q152" s="86"/>
    </row>
    <row r="153" spans="17:17" x14ac:dyDescent="0.2">
      <c r="Q153" s="86"/>
    </row>
    <row r="154" spans="17:17" x14ac:dyDescent="0.2">
      <c r="Q154" s="86"/>
    </row>
    <row r="155" spans="17:17" x14ac:dyDescent="0.2">
      <c r="Q155" s="86"/>
    </row>
    <row r="156" spans="17:17" x14ac:dyDescent="0.2">
      <c r="Q156" s="86"/>
    </row>
    <row r="157" spans="17:17" x14ac:dyDescent="0.2">
      <c r="Q157" s="86"/>
    </row>
    <row r="158" spans="17:17" x14ac:dyDescent="0.2">
      <c r="Q158" s="86"/>
    </row>
    <row r="159" spans="17:17" x14ac:dyDescent="0.2">
      <c r="Q159" s="86"/>
    </row>
    <row r="160" spans="17:17" x14ac:dyDescent="0.2">
      <c r="Q160" s="86"/>
    </row>
    <row r="161" spans="17:17" x14ac:dyDescent="0.2">
      <c r="Q161" s="86"/>
    </row>
    <row r="162" spans="17:17" x14ac:dyDescent="0.2">
      <c r="Q162" s="86"/>
    </row>
    <row r="163" spans="17:17" x14ac:dyDescent="0.2">
      <c r="Q163" s="86"/>
    </row>
    <row r="164" spans="17:17" x14ac:dyDescent="0.2">
      <c r="Q164" s="86"/>
    </row>
    <row r="165" spans="17:17" x14ac:dyDescent="0.2">
      <c r="Q165" s="86"/>
    </row>
    <row r="166" spans="17:17" x14ac:dyDescent="0.2">
      <c r="Q166" s="86"/>
    </row>
    <row r="167" spans="17:17" x14ac:dyDescent="0.2">
      <c r="Q167" s="86"/>
    </row>
    <row r="168" spans="17:17" x14ac:dyDescent="0.2">
      <c r="Q168" s="86"/>
    </row>
    <row r="169" spans="17:17" x14ac:dyDescent="0.2">
      <c r="Q169" s="86"/>
    </row>
    <row r="170" spans="17:17" x14ac:dyDescent="0.2">
      <c r="Q170" s="86"/>
    </row>
    <row r="171" spans="17:17" x14ac:dyDescent="0.2">
      <c r="Q171" s="86"/>
    </row>
    <row r="172" spans="17:17" x14ac:dyDescent="0.2">
      <c r="Q172" s="86"/>
    </row>
    <row r="173" spans="17:17" x14ac:dyDescent="0.2">
      <c r="Q173" s="86"/>
    </row>
    <row r="174" spans="17:17" x14ac:dyDescent="0.2">
      <c r="Q174" s="86"/>
    </row>
    <row r="175" spans="17:17" x14ac:dyDescent="0.2">
      <c r="Q175" s="86"/>
    </row>
    <row r="176" spans="17:17" x14ac:dyDescent="0.2">
      <c r="Q176" s="86"/>
    </row>
    <row r="177" spans="17:17" x14ac:dyDescent="0.2">
      <c r="Q177" s="86"/>
    </row>
    <row r="178" spans="17:17" x14ac:dyDescent="0.2">
      <c r="Q178" s="86"/>
    </row>
    <row r="179" spans="17:17" x14ac:dyDescent="0.2">
      <c r="Q179" s="86"/>
    </row>
    <row r="180" spans="17:17" x14ac:dyDescent="0.2">
      <c r="Q180" s="86"/>
    </row>
    <row r="181" spans="17:17" x14ac:dyDescent="0.2">
      <c r="Q181" s="86"/>
    </row>
    <row r="182" spans="17:17" x14ac:dyDescent="0.2">
      <c r="Q182" s="86"/>
    </row>
    <row r="183" spans="17:17" x14ac:dyDescent="0.2">
      <c r="Q183" s="86"/>
    </row>
    <row r="184" spans="17:17" x14ac:dyDescent="0.2">
      <c r="Q184" s="86"/>
    </row>
    <row r="185" spans="17:17" x14ac:dyDescent="0.2">
      <c r="Q185" s="86"/>
    </row>
    <row r="186" spans="17:17" x14ac:dyDescent="0.2">
      <c r="Q186" s="86"/>
    </row>
    <row r="187" spans="17:17" x14ac:dyDescent="0.2">
      <c r="Q187" s="86"/>
    </row>
    <row r="188" spans="17:17" x14ac:dyDescent="0.2">
      <c r="Q188" s="86"/>
    </row>
    <row r="189" spans="17:17" x14ac:dyDescent="0.2">
      <c r="Q189" s="86"/>
    </row>
    <row r="190" spans="17:17" x14ac:dyDescent="0.2">
      <c r="Q190" s="86"/>
    </row>
    <row r="191" spans="17:17" x14ac:dyDescent="0.2">
      <c r="Q191" s="86"/>
    </row>
    <row r="192" spans="17:17" x14ac:dyDescent="0.2">
      <c r="Q192" s="86"/>
    </row>
    <row r="193" spans="17:17" x14ac:dyDescent="0.2">
      <c r="Q193" s="86"/>
    </row>
    <row r="194" spans="17:17" x14ac:dyDescent="0.2">
      <c r="Q194" s="86"/>
    </row>
    <row r="195" spans="17:17" x14ac:dyDescent="0.2">
      <c r="Q195" s="86"/>
    </row>
    <row r="196" spans="17:17" x14ac:dyDescent="0.2">
      <c r="Q196" s="86"/>
    </row>
    <row r="197" spans="17:17" x14ac:dyDescent="0.2">
      <c r="Q197" s="86"/>
    </row>
    <row r="198" spans="17:17" x14ac:dyDescent="0.2">
      <c r="Q198" s="86"/>
    </row>
    <row r="199" spans="17:17" x14ac:dyDescent="0.2">
      <c r="Q199" s="86"/>
    </row>
    <row r="200" spans="17:17" x14ac:dyDescent="0.2">
      <c r="Q200" s="86"/>
    </row>
    <row r="201" spans="17:17" x14ac:dyDescent="0.2">
      <c r="Q201" s="86"/>
    </row>
    <row r="202" spans="17:17" x14ac:dyDescent="0.2">
      <c r="Q202" s="86"/>
    </row>
    <row r="203" spans="17:17" x14ac:dyDescent="0.2">
      <c r="Q203" s="86"/>
    </row>
    <row r="204" spans="17:17" x14ac:dyDescent="0.2">
      <c r="Q204" s="86"/>
    </row>
    <row r="205" spans="17:17" x14ac:dyDescent="0.2">
      <c r="Q205" s="86"/>
    </row>
    <row r="206" spans="17:17" x14ac:dyDescent="0.2">
      <c r="Q206" s="86"/>
    </row>
    <row r="207" spans="17:17" x14ac:dyDescent="0.2">
      <c r="Q207" s="86"/>
    </row>
    <row r="208" spans="17:17" x14ac:dyDescent="0.2">
      <c r="Q208" s="86"/>
    </row>
    <row r="209" spans="17:17" x14ac:dyDescent="0.2">
      <c r="Q209" s="86"/>
    </row>
    <row r="210" spans="17:17" x14ac:dyDescent="0.2">
      <c r="Q210" s="86"/>
    </row>
    <row r="211" spans="17:17" x14ac:dyDescent="0.2">
      <c r="Q211" s="86"/>
    </row>
    <row r="212" spans="17:17" x14ac:dyDescent="0.2">
      <c r="Q212" s="86"/>
    </row>
    <row r="213" spans="17:17" x14ac:dyDescent="0.2">
      <c r="Q213" s="86"/>
    </row>
    <row r="214" spans="17:17" x14ac:dyDescent="0.2">
      <c r="Q214" s="86"/>
    </row>
    <row r="215" spans="17:17" x14ac:dyDescent="0.2">
      <c r="Q215" s="86"/>
    </row>
    <row r="216" spans="17:17" x14ac:dyDescent="0.2">
      <c r="Q216" s="86"/>
    </row>
    <row r="217" spans="17:17" x14ac:dyDescent="0.2">
      <c r="Q217" s="86"/>
    </row>
    <row r="218" spans="17:17" x14ac:dyDescent="0.2">
      <c r="Q218" s="86"/>
    </row>
    <row r="219" spans="17:17" x14ac:dyDescent="0.2">
      <c r="Q219" s="86"/>
    </row>
    <row r="220" spans="17:17" x14ac:dyDescent="0.2">
      <c r="Q220" s="86"/>
    </row>
    <row r="221" spans="17:17" x14ac:dyDescent="0.2">
      <c r="Q221" s="86"/>
    </row>
    <row r="222" spans="17:17" x14ac:dyDescent="0.2">
      <c r="Q222" s="86"/>
    </row>
    <row r="223" spans="17:17" x14ac:dyDescent="0.2">
      <c r="Q223" s="86"/>
    </row>
    <row r="224" spans="17:17" x14ac:dyDescent="0.2">
      <c r="Q224" s="86"/>
    </row>
    <row r="225" spans="17:17" x14ac:dyDescent="0.2">
      <c r="Q225" s="86"/>
    </row>
    <row r="226" spans="17:17" x14ac:dyDescent="0.2">
      <c r="Q226" s="86"/>
    </row>
    <row r="227" spans="17:17" x14ac:dyDescent="0.2">
      <c r="Q227" s="86"/>
    </row>
    <row r="228" spans="17:17" x14ac:dyDescent="0.2">
      <c r="Q228" s="86"/>
    </row>
    <row r="229" spans="17:17" x14ac:dyDescent="0.2">
      <c r="Q229" s="86"/>
    </row>
    <row r="230" spans="17:17" x14ac:dyDescent="0.2">
      <c r="Q230" s="86"/>
    </row>
    <row r="231" spans="17:17" x14ac:dyDescent="0.2">
      <c r="Q231" s="86"/>
    </row>
    <row r="232" spans="17:17" x14ac:dyDescent="0.2">
      <c r="Q232" s="86"/>
    </row>
    <row r="233" spans="17:17" x14ac:dyDescent="0.2">
      <c r="Q233" s="86"/>
    </row>
    <row r="234" spans="17:17" x14ac:dyDescent="0.2">
      <c r="Q234" s="86"/>
    </row>
    <row r="235" spans="17:17" x14ac:dyDescent="0.2">
      <c r="Q235" s="86"/>
    </row>
    <row r="236" spans="17:17" x14ac:dyDescent="0.2">
      <c r="Q236" s="86"/>
    </row>
    <row r="237" spans="17:17" x14ac:dyDescent="0.2">
      <c r="Q237" s="86"/>
    </row>
    <row r="238" spans="17:17" x14ac:dyDescent="0.2">
      <c r="Q238" s="86"/>
    </row>
    <row r="239" spans="17:17" x14ac:dyDescent="0.2">
      <c r="Q239" s="86"/>
    </row>
    <row r="240" spans="17:17" x14ac:dyDescent="0.2">
      <c r="Q240" s="86"/>
    </row>
    <row r="241" spans="17:17" x14ac:dyDescent="0.2">
      <c r="Q241" s="86"/>
    </row>
    <row r="242" spans="17:17" x14ac:dyDescent="0.2">
      <c r="Q242" s="86"/>
    </row>
    <row r="243" spans="17:17" x14ac:dyDescent="0.2">
      <c r="Q243" s="86"/>
    </row>
    <row r="244" spans="17:17" x14ac:dyDescent="0.2">
      <c r="Q244" s="86"/>
    </row>
    <row r="245" spans="17:17" x14ac:dyDescent="0.2">
      <c r="Q245" s="86"/>
    </row>
    <row r="246" spans="17:17" x14ac:dyDescent="0.2">
      <c r="Q246" s="86"/>
    </row>
    <row r="247" spans="17:17" x14ac:dyDescent="0.2">
      <c r="Q247" s="86"/>
    </row>
    <row r="248" spans="17:17" x14ac:dyDescent="0.2">
      <c r="Q248" s="86"/>
    </row>
    <row r="249" spans="17:17" x14ac:dyDescent="0.2">
      <c r="Q249" s="86"/>
    </row>
    <row r="250" spans="17:17" x14ac:dyDescent="0.2">
      <c r="Q250" s="86"/>
    </row>
    <row r="251" spans="17:17" x14ac:dyDescent="0.2">
      <c r="Q251" s="86"/>
    </row>
    <row r="252" spans="17:17" x14ac:dyDescent="0.2">
      <c r="Q252" s="86"/>
    </row>
    <row r="253" spans="17:17" x14ac:dyDescent="0.2">
      <c r="Q253" s="86"/>
    </row>
    <row r="254" spans="17:17" x14ac:dyDescent="0.2">
      <c r="Q254" s="86"/>
    </row>
    <row r="255" spans="17:17" x14ac:dyDescent="0.2">
      <c r="Q255" s="86"/>
    </row>
    <row r="256" spans="17:17" x14ac:dyDescent="0.2">
      <c r="Q256" s="86"/>
    </row>
    <row r="257" spans="17:17" x14ac:dyDescent="0.2">
      <c r="Q257" s="86"/>
    </row>
    <row r="258" spans="17:17" x14ac:dyDescent="0.2">
      <c r="Q258" s="86"/>
    </row>
    <row r="259" spans="17:17" x14ac:dyDescent="0.2">
      <c r="Q259" s="86"/>
    </row>
    <row r="260" spans="17:17" x14ac:dyDescent="0.2">
      <c r="Q260" s="86"/>
    </row>
    <row r="261" spans="17:17" x14ac:dyDescent="0.2">
      <c r="Q261" s="86"/>
    </row>
    <row r="262" spans="17:17" x14ac:dyDescent="0.2">
      <c r="Q262" s="86"/>
    </row>
    <row r="263" spans="17:17" x14ac:dyDescent="0.2">
      <c r="Q263" s="86"/>
    </row>
    <row r="264" spans="17:17" x14ac:dyDescent="0.2">
      <c r="Q264" s="86"/>
    </row>
    <row r="265" spans="17:17" x14ac:dyDescent="0.2">
      <c r="Q265" s="86"/>
    </row>
    <row r="266" spans="17:17" x14ac:dyDescent="0.2">
      <c r="Q266" s="86"/>
    </row>
    <row r="267" spans="17:17" x14ac:dyDescent="0.2">
      <c r="Q267" s="86"/>
    </row>
    <row r="268" spans="17:17" x14ac:dyDescent="0.2">
      <c r="Q268" s="86"/>
    </row>
    <row r="269" spans="17:17" x14ac:dyDescent="0.2">
      <c r="Q269" s="86"/>
    </row>
    <row r="270" spans="17:17" x14ac:dyDescent="0.2">
      <c r="Q270" s="86"/>
    </row>
    <row r="271" spans="17:17" x14ac:dyDescent="0.2">
      <c r="Q271" s="86"/>
    </row>
    <row r="272" spans="17:17" x14ac:dyDescent="0.2">
      <c r="Q272" s="86"/>
    </row>
    <row r="273" spans="17:17" x14ac:dyDescent="0.2">
      <c r="Q273" s="86"/>
    </row>
    <row r="274" spans="17:17" x14ac:dyDescent="0.2">
      <c r="Q274" s="86"/>
    </row>
    <row r="275" spans="17:17" x14ac:dyDescent="0.2">
      <c r="Q275" s="86"/>
    </row>
    <row r="276" spans="17:17" x14ac:dyDescent="0.2">
      <c r="Q276" s="86"/>
    </row>
    <row r="277" spans="17:17" x14ac:dyDescent="0.2">
      <c r="Q277" s="86"/>
    </row>
    <row r="278" spans="17:17" x14ac:dyDescent="0.2">
      <c r="Q278" s="86"/>
    </row>
    <row r="279" spans="17:17" x14ac:dyDescent="0.2">
      <c r="Q279" s="86"/>
    </row>
    <row r="280" spans="17:17" x14ac:dyDescent="0.2">
      <c r="Q280" s="86"/>
    </row>
    <row r="281" spans="17:17" x14ac:dyDescent="0.2">
      <c r="Q281" s="86"/>
    </row>
    <row r="282" spans="17:17" x14ac:dyDescent="0.2">
      <c r="Q282" s="86"/>
    </row>
    <row r="283" spans="17:17" x14ac:dyDescent="0.2">
      <c r="Q283" s="86"/>
    </row>
    <row r="284" spans="17:17" x14ac:dyDescent="0.2">
      <c r="Q284" s="86"/>
    </row>
    <row r="285" spans="17:17" x14ac:dyDescent="0.2">
      <c r="Q285" s="86"/>
    </row>
    <row r="286" spans="17:17" x14ac:dyDescent="0.2">
      <c r="Q286" s="86"/>
    </row>
    <row r="287" spans="17:17" x14ac:dyDescent="0.2">
      <c r="Q287" s="86"/>
    </row>
    <row r="288" spans="17:17" x14ac:dyDescent="0.2">
      <c r="Q288" s="86"/>
    </row>
    <row r="289" spans="17:17" x14ac:dyDescent="0.2">
      <c r="Q289" s="86"/>
    </row>
    <row r="290" spans="17:17" x14ac:dyDescent="0.2">
      <c r="Q290" s="86"/>
    </row>
    <row r="291" spans="17:17" x14ac:dyDescent="0.2">
      <c r="Q291" s="86"/>
    </row>
    <row r="292" spans="17:17" x14ac:dyDescent="0.2">
      <c r="Q292" s="86"/>
    </row>
    <row r="293" spans="17:17" x14ac:dyDescent="0.2">
      <c r="Q293" s="86"/>
    </row>
    <row r="294" spans="17:17" x14ac:dyDescent="0.2">
      <c r="Q294" s="86"/>
    </row>
    <row r="295" spans="17:17" x14ac:dyDescent="0.2">
      <c r="Q295" s="86"/>
    </row>
    <row r="296" spans="17:17" x14ac:dyDescent="0.2">
      <c r="Q296" s="86"/>
    </row>
    <row r="297" spans="17:17" x14ac:dyDescent="0.2">
      <c r="Q297" s="86"/>
    </row>
    <row r="298" spans="17:17" x14ac:dyDescent="0.2">
      <c r="Q298" s="86"/>
    </row>
    <row r="299" spans="17:17" x14ac:dyDescent="0.2">
      <c r="Q299" s="86"/>
    </row>
    <row r="300" spans="17:17" x14ac:dyDescent="0.2">
      <c r="Q300" s="86"/>
    </row>
    <row r="301" spans="17:17" x14ac:dyDescent="0.2">
      <c r="Q301" s="86"/>
    </row>
    <row r="302" spans="17:17" x14ac:dyDescent="0.2">
      <c r="Q302" s="86"/>
    </row>
    <row r="303" spans="17:17" x14ac:dyDescent="0.2">
      <c r="Q303" s="86"/>
    </row>
    <row r="304" spans="17:17" x14ac:dyDescent="0.2">
      <c r="Q304" s="86"/>
    </row>
    <row r="305" spans="17:17" x14ac:dyDescent="0.2">
      <c r="Q305" s="86"/>
    </row>
    <row r="306" spans="17:17" x14ac:dyDescent="0.2">
      <c r="Q306" s="86"/>
    </row>
    <row r="307" spans="17:17" x14ac:dyDescent="0.2">
      <c r="Q307" s="86"/>
    </row>
    <row r="308" spans="17:17" x14ac:dyDescent="0.2">
      <c r="Q308" s="86"/>
    </row>
    <row r="309" spans="17:17" x14ac:dyDescent="0.2">
      <c r="Q309" s="86"/>
    </row>
    <row r="310" spans="17:17" x14ac:dyDescent="0.2">
      <c r="Q310" s="86"/>
    </row>
    <row r="311" spans="17:17" x14ac:dyDescent="0.2">
      <c r="Q311" s="86"/>
    </row>
    <row r="312" spans="17:17" x14ac:dyDescent="0.2">
      <c r="Q312" s="86"/>
    </row>
    <row r="313" spans="17:17" x14ac:dyDescent="0.2">
      <c r="Q313" s="86"/>
    </row>
    <row r="314" spans="17:17" x14ac:dyDescent="0.2">
      <c r="Q314" s="86"/>
    </row>
    <row r="315" spans="17:17" x14ac:dyDescent="0.2">
      <c r="Q315" s="86"/>
    </row>
    <row r="316" spans="17:17" x14ac:dyDescent="0.2">
      <c r="Q316" s="86"/>
    </row>
    <row r="317" spans="17:17" x14ac:dyDescent="0.2">
      <c r="Q317" s="86"/>
    </row>
    <row r="318" spans="17:17" x14ac:dyDescent="0.2">
      <c r="Q318" s="86"/>
    </row>
    <row r="319" spans="17:17" x14ac:dyDescent="0.2">
      <c r="Q319" s="86"/>
    </row>
    <row r="320" spans="17:17" x14ac:dyDescent="0.2">
      <c r="Q320" s="86"/>
    </row>
    <row r="321" spans="17:17" x14ac:dyDescent="0.2">
      <c r="Q321" s="86"/>
    </row>
    <row r="322" spans="17:17" x14ac:dyDescent="0.2">
      <c r="Q322" s="86"/>
    </row>
    <row r="323" spans="17:17" x14ac:dyDescent="0.2">
      <c r="Q323" s="86"/>
    </row>
    <row r="324" spans="17:17" x14ac:dyDescent="0.2">
      <c r="Q324" s="86"/>
    </row>
    <row r="325" spans="17:17" x14ac:dyDescent="0.2">
      <c r="Q325" s="86"/>
    </row>
    <row r="326" spans="17:17" x14ac:dyDescent="0.2">
      <c r="Q326" s="86"/>
    </row>
    <row r="327" spans="17:17" x14ac:dyDescent="0.2">
      <c r="Q327" s="86"/>
    </row>
    <row r="328" spans="17:17" x14ac:dyDescent="0.2">
      <c r="Q328" s="86"/>
    </row>
    <row r="329" spans="17:17" x14ac:dyDescent="0.2">
      <c r="Q329" s="86"/>
    </row>
    <row r="330" spans="17:17" x14ac:dyDescent="0.2">
      <c r="Q330" s="86"/>
    </row>
    <row r="331" spans="17:17" x14ac:dyDescent="0.2">
      <c r="Q331" s="86"/>
    </row>
    <row r="332" spans="17:17" x14ac:dyDescent="0.2">
      <c r="Q332" s="86"/>
    </row>
    <row r="333" spans="17:17" x14ac:dyDescent="0.2">
      <c r="Q333" s="86"/>
    </row>
    <row r="334" spans="17:17" x14ac:dyDescent="0.2">
      <c r="Q334" s="86"/>
    </row>
    <row r="335" spans="17:17" x14ac:dyDescent="0.2">
      <c r="Q335" s="86"/>
    </row>
    <row r="336" spans="17:17" x14ac:dyDescent="0.2">
      <c r="Q336" s="86"/>
    </row>
    <row r="337" spans="17:17" x14ac:dyDescent="0.2">
      <c r="Q337" s="86"/>
    </row>
    <row r="338" spans="17:17" x14ac:dyDescent="0.2">
      <c r="Q338" s="86"/>
    </row>
    <row r="339" spans="17:17" x14ac:dyDescent="0.2">
      <c r="Q339" s="86"/>
    </row>
    <row r="340" spans="17:17" x14ac:dyDescent="0.2">
      <c r="Q340" s="86"/>
    </row>
    <row r="341" spans="17:17" x14ac:dyDescent="0.2">
      <c r="Q341" s="86"/>
    </row>
    <row r="342" spans="17:17" x14ac:dyDescent="0.2">
      <c r="Q342" s="86"/>
    </row>
    <row r="343" spans="17:17" x14ac:dyDescent="0.2">
      <c r="Q343" s="86"/>
    </row>
    <row r="344" spans="17:17" x14ac:dyDescent="0.2">
      <c r="Q344" s="86"/>
    </row>
    <row r="345" spans="17:17" x14ac:dyDescent="0.2">
      <c r="Q345" s="86"/>
    </row>
    <row r="346" spans="17:17" x14ac:dyDescent="0.2">
      <c r="Q346" s="86"/>
    </row>
    <row r="347" spans="17:17" x14ac:dyDescent="0.2">
      <c r="Q347" s="86"/>
    </row>
    <row r="348" spans="17:17" x14ac:dyDescent="0.2">
      <c r="Q348" s="86"/>
    </row>
    <row r="349" spans="17:17" x14ac:dyDescent="0.2">
      <c r="Q349" s="86"/>
    </row>
    <row r="350" spans="17:17" x14ac:dyDescent="0.2">
      <c r="Q350" s="86"/>
    </row>
    <row r="351" spans="17:17" x14ac:dyDescent="0.2">
      <c r="Q351" s="86"/>
    </row>
    <row r="352" spans="17:17" x14ac:dyDescent="0.2">
      <c r="Q352" s="86"/>
    </row>
    <row r="353" spans="17:17" x14ac:dyDescent="0.2">
      <c r="Q353" s="86"/>
    </row>
    <row r="354" spans="17:17" x14ac:dyDescent="0.2">
      <c r="Q354" s="86"/>
    </row>
    <row r="355" spans="17:17" x14ac:dyDescent="0.2">
      <c r="Q355" s="86"/>
    </row>
    <row r="356" spans="17:17" x14ac:dyDescent="0.2">
      <c r="Q356" s="86"/>
    </row>
    <row r="357" spans="17:17" x14ac:dyDescent="0.2">
      <c r="Q357" s="86"/>
    </row>
    <row r="358" spans="17:17" x14ac:dyDescent="0.2">
      <c r="Q358" s="86"/>
    </row>
    <row r="359" spans="17:17" x14ac:dyDescent="0.2">
      <c r="Q359" s="86"/>
    </row>
    <row r="360" spans="17:17" x14ac:dyDescent="0.2">
      <c r="Q360" s="86"/>
    </row>
    <row r="361" spans="17:17" x14ac:dyDescent="0.2">
      <c r="Q361" s="86"/>
    </row>
    <row r="362" spans="17:17" x14ac:dyDescent="0.2">
      <c r="Q362" s="86"/>
    </row>
    <row r="363" spans="17:17" x14ac:dyDescent="0.2">
      <c r="Q363" s="86"/>
    </row>
    <row r="364" spans="17:17" x14ac:dyDescent="0.2">
      <c r="Q364" s="86"/>
    </row>
    <row r="365" spans="17:17" x14ac:dyDescent="0.2">
      <c r="Q365" s="86"/>
    </row>
    <row r="366" spans="17:17" x14ac:dyDescent="0.2">
      <c r="Q366" s="86"/>
    </row>
    <row r="367" spans="17:17" x14ac:dyDescent="0.2">
      <c r="Q367" s="86"/>
    </row>
    <row r="368" spans="17:17" x14ac:dyDescent="0.2">
      <c r="Q368" s="86"/>
    </row>
    <row r="369" spans="17:17" x14ac:dyDescent="0.2">
      <c r="Q369" s="86"/>
    </row>
    <row r="370" spans="17:17" x14ac:dyDescent="0.2">
      <c r="Q370" s="86"/>
    </row>
    <row r="371" spans="17:17" x14ac:dyDescent="0.2">
      <c r="Q371" s="86"/>
    </row>
    <row r="372" spans="17:17" x14ac:dyDescent="0.2">
      <c r="Q372" s="86"/>
    </row>
    <row r="373" spans="17:17" x14ac:dyDescent="0.2">
      <c r="Q373" s="86"/>
    </row>
    <row r="374" spans="17:17" x14ac:dyDescent="0.2">
      <c r="Q374" s="86"/>
    </row>
    <row r="375" spans="17:17" x14ac:dyDescent="0.2">
      <c r="Q375" s="86"/>
    </row>
    <row r="376" spans="17:17" x14ac:dyDescent="0.2">
      <c r="Q376" s="86"/>
    </row>
    <row r="377" spans="17:17" x14ac:dyDescent="0.2">
      <c r="Q377" s="86"/>
    </row>
    <row r="378" spans="17:17" x14ac:dyDescent="0.2">
      <c r="Q378" s="86"/>
    </row>
    <row r="379" spans="17:17" x14ac:dyDescent="0.2">
      <c r="Q379" s="86"/>
    </row>
    <row r="380" spans="17:17" x14ac:dyDescent="0.2">
      <c r="Q380" s="86"/>
    </row>
    <row r="381" spans="17:17" x14ac:dyDescent="0.2">
      <c r="Q381" s="86"/>
    </row>
    <row r="382" spans="17:17" x14ac:dyDescent="0.2">
      <c r="Q382" s="86"/>
    </row>
    <row r="383" spans="17:17" x14ac:dyDescent="0.2">
      <c r="Q383" s="86"/>
    </row>
    <row r="384" spans="17:17" x14ac:dyDescent="0.2">
      <c r="Q384" s="86"/>
    </row>
    <row r="385" spans="17:17" x14ac:dyDescent="0.2">
      <c r="Q385" s="86"/>
    </row>
    <row r="386" spans="17:17" x14ac:dyDescent="0.2">
      <c r="Q386" s="86"/>
    </row>
    <row r="387" spans="17:17" x14ac:dyDescent="0.2">
      <c r="Q387" s="86"/>
    </row>
    <row r="388" spans="17:17" x14ac:dyDescent="0.2">
      <c r="Q388" s="86"/>
    </row>
    <row r="389" spans="17:17" x14ac:dyDescent="0.2">
      <c r="Q389" s="86"/>
    </row>
    <row r="390" spans="17:17" x14ac:dyDescent="0.2">
      <c r="Q390" s="86"/>
    </row>
    <row r="391" spans="17:17" x14ac:dyDescent="0.2">
      <c r="Q391" s="86"/>
    </row>
    <row r="392" spans="17:17" x14ac:dyDescent="0.2">
      <c r="Q392" s="86"/>
    </row>
    <row r="393" spans="17:17" x14ac:dyDescent="0.2">
      <c r="Q393" s="86"/>
    </row>
    <row r="394" spans="17:17" x14ac:dyDescent="0.2">
      <c r="Q394" s="86"/>
    </row>
    <row r="395" spans="17:17" x14ac:dyDescent="0.2">
      <c r="Q395" s="86"/>
    </row>
    <row r="396" spans="17:17" x14ac:dyDescent="0.2">
      <c r="Q396" s="86"/>
    </row>
    <row r="397" spans="17:17" x14ac:dyDescent="0.2">
      <c r="Q397" s="86"/>
    </row>
    <row r="398" spans="17:17" x14ac:dyDescent="0.2">
      <c r="Q398" s="86"/>
    </row>
    <row r="399" spans="17:17" x14ac:dyDescent="0.2">
      <c r="Q399" s="86"/>
    </row>
    <row r="400" spans="17:17" x14ac:dyDescent="0.2">
      <c r="Q400" s="86"/>
    </row>
    <row r="401" spans="17:17" x14ac:dyDescent="0.2">
      <c r="Q401" s="86"/>
    </row>
    <row r="402" spans="17:17" x14ac:dyDescent="0.2">
      <c r="Q402" s="86"/>
    </row>
    <row r="403" spans="17:17" x14ac:dyDescent="0.2">
      <c r="Q403" s="86"/>
    </row>
    <row r="404" spans="17:17" x14ac:dyDescent="0.2">
      <c r="Q404" s="86"/>
    </row>
    <row r="405" spans="17:17" x14ac:dyDescent="0.2">
      <c r="Q405" s="86"/>
    </row>
    <row r="406" spans="17:17" x14ac:dyDescent="0.2">
      <c r="Q406" s="86"/>
    </row>
    <row r="407" spans="17:17" x14ac:dyDescent="0.2">
      <c r="Q407" s="86"/>
    </row>
    <row r="408" spans="17:17" x14ac:dyDescent="0.2">
      <c r="Q408" s="86"/>
    </row>
    <row r="409" spans="17:17" x14ac:dyDescent="0.2">
      <c r="Q409" s="86"/>
    </row>
    <row r="410" spans="17:17" x14ac:dyDescent="0.2">
      <c r="Q410" s="86"/>
    </row>
    <row r="411" spans="17:17" x14ac:dyDescent="0.2">
      <c r="Q411" s="86"/>
    </row>
    <row r="412" spans="17:17" x14ac:dyDescent="0.2">
      <c r="Q412" s="86"/>
    </row>
    <row r="413" spans="17:17" x14ac:dyDescent="0.2">
      <c r="Q413" s="86"/>
    </row>
    <row r="414" spans="17:17" x14ac:dyDescent="0.2">
      <c r="Q414" s="86"/>
    </row>
    <row r="415" spans="17:17" x14ac:dyDescent="0.2">
      <c r="Q415" s="86"/>
    </row>
    <row r="416" spans="17:17" x14ac:dyDescent="0.2">
      <c r="Q416" s="86"/>
    </row>
    <row r="417" spans="17:17" x14ac:dyDescent="0.2">
      <c r="Q417" s="86"/>
    </row>
    <row r="418" spans="17:17" x14ac:dyDescent="0.2">
      <c r="Q418" s="86"/>
    </row>
    <row r="419" spans="17:17" x14ac:dyDescent="0.2">
      <c r="Q419" s="86"/>
    </row>
    <row r="420" spans="17:17" x14ac:dyDescent="0.2">
      <c r="Q420" s="86"/>
    </row>
    <row r="421" spans="17:17" x14ac:dyDescent="0.2">
      <c r="Q421" s="86"/>
    </row>
    <row r="422" spans="17:17" x14ac:dyDescent="0.2">
      <c r="Q422" s="86"/>
    </row>
    <row r="423" spans="17:17" x14ac:dyDescent="0.2">
      <c r="Q423" s="86"/>
    </row>
    <row r="424" spans="17:17" x14ac:dyDescent="0.2">
      <c r="Q424" s="86"/>
    </row>
    <row r="425" spans="17:17" x14ac:dyDescent="0.2">
      <c r="Q425" s="86"/>
    </row>
    <row r="426" spans="17:17" x14ac:dyDescent="0.2">
      <c r="Q426" s="86"/>
    </row>
    <row r="427" spans="17:17" x14ac:dyDescent="0.2">
      <c r="Q427" s="86"/>
    </row>
    <row r="428" spans="17:17" x14ac:dyDescent="0.2">
      <c r="Q428" s="86"/>
    </row>
    <row r="429" spans="17:17" x14ac:dyDescent="0.2">
      <c r="Q429" s="86"/>
    </row>
    <row r="430" spans="17:17" x14ac:dyDescent="0.2">
      <c r="Q430" s="86"/>
    </row>
    <row r="431" spans="17:17" x14ac:dyDescent="0.2">
      <c r="Q431" s="86"/>
    </row>
    <row r="432" spans="17:17" x14ac:dyDescent="0.2">
      <c r="Q432" s="86"/>
    </row>
    <row r="433" spans="17:17" x14ac:dyDescent="0.2">
      <c r="Q433" s="86"/>
    </row>
    <row r="434" spans="17:17" x14ac:dyDescent="0.2">
      <c r="Q434" s="86"/>
    </row>
    <row r="435" spans="17:17" x14ac:dyDescent="0.2">
      <c r="Q435" s="86"/>
    </row>
    <row r="436" spans="17:17" x14ac:dyDescent="0.2">
      <c r="Q436" s="86"/>
    </row>
    <row r="437" spans="17:17" x14ac:dyDescent="0.2">
      <c r="Q437" s="86"/>
    </row>
    <row r="438" spans="17:17" x14ac:dyDescent="0.2">
      <c r="Q438" s="86"/>
    </row>
    <row r="439" spans="17:17" x14ac:dyDescent="0.2">
      <c r="Q439" s="86"/>
    </row>
    <row r="440" spans="17:17" x14ac:dyDescent="0.2">
      <c r="Q440" s="86"/>
    </row>
    <row r="441" spans="17:17" x14ac:dyDescent="0.2">
      <c r="Q441" s="86"/>
    </row>
    <row r="442" spans="17:17" x14ac:dyDescent="0.2">
      <c r="Q442" s="86"/>
    </row>
    <row r="443" spans="17:17" x14ac:dyDescent="0.2">
      <c r="Q443" s="86"/>
    </row>
    <row r="444" spans="17:17" x14ac:dyDescent="0.2">
      <c r="Q444" s="86"/>
    </row>
    <row r="445" spans="17:17" x14ac:dyDescent="0.2">
      <c r="Q445" s="86"/>
    </row>
    <row r="446" spans="17:17" x14ac:dyDescent="0.2">
      <c r="Q446" s="86"/>
    </row>
    <row r="447" spans="17:17" x14ac:dyDescent="0.2">
      <c r="Q447" s="86"/>
    </row>
    <row r="448" spans="17:17" x14ac:dyDescent="0.2">
      <c r="Q448" s="86"/>
    </row>
    <row r="449" spans="17:17" x14ac:dyDescent="0.2">
      <c r="Q449" s="86"/>
    </row>
    <row r="450" spans="17:17" x14ac:dyDescent="0.2">
      <c r="Q450" s="86"/>
    </row>
    <row r="451" spans="17:17" x14ac:dyDescent="0.2">
      <c r="Q451" s="86"/>
    </row>
    <row r="452" spans="17:17" x14ac:dyDescent="0.2">
      <c r="Q452" s="86"/>
    </row>
    <row r="453" spans="17:17" x14ac:dyDescent="0.2">
      <c r="Q453" s="86"/>
    </row>
    <row r="454" spans="17:17" x14ac:dyDescent="0.2">
      <c r="Q454" s="86"/>
    </row>
    <row r="455" spans="17:17" x14ac:dyDescent="0.2">
      <c r="Q455" s="86"/>
    </row>
    <row r="456" spans="17:17" x14ac:dyDescent="0.2">
      <c r="Q456" s="86"/>
    </row>
    <row r="457" spans="17:17" x14ac:dyDescent="0.2">
      <c r="Q457" s="86"/>
    </row>
    <row r="458" spans="17:17" x14ac:dyDescent="0.2">
      <c r="Q458" s="86"/>
    </row>
    <row r="459" spans="17:17" x14ac:dyDescent="0.2">
      <c r="Q459" s="86"/>
    </row>
    <row r="460" spans="17:17" x14ac:dyDescent="0.2">
      <c r="Q460" s="86"/>
    </row>
    <row r="461" spans="17:17" x14ac:dyDescent="0.2">
      <c r="Q461" s="86"/>
    </row>
    <row r="462" spans="17:17" x14ac:dyDescent="0.2">
      <c r="Q462" s="86"/>
    </row>
    <row r="463" spans="17:17" x14ac:dyDescent="0.2">
      <c r="Q463" s="86"/>
    </row>
    <row r="464" spans="17:17" x14ac:dyDescent="0.2">
      <c r="Q464" s="86"/>
    </row>
    <row r="465" spans="17:17" x14ac:dyDescent="0.2">
      <c r="Q465" s="86"/>
    </row>
    <row r="466" spans="17:17" x14ac:dyDescent="0.2">
      <c r="Q466" s="86"/>
    </row>
    <row r="467" spans="17:17" x14ac:dyDescent="0.2">
      <c r="Q467" s="86"/>
    </row>
    <row r="468" spans="17:17" x14ac:dyDescent="0.2">
      <c r="Q468" s="86"/>
    </row>
    <row r="469" spans="17:17" x14ac:dyDescent="0.2">
      <c r="Q469" s="86"/>
    </row>
    <row r="470" spans="17:17" x14ac:dyDescent="0.2">
      <c r="Q470" s="86"/>
    </row>
    <row r="471" spans="17:17" x14ac:dyDescent="0.2">
      <c r="Q471" s="86"/>
    </row>
    <row r="472" spans="17:17" x14ac:dyDescent="0.2">
      <c r="Q472" s="86"/>
    </row>
    <row r="473" spans="17:17" x14ac:dyDescent="0.2">
      <c r="Q473" s="86"/>
    </row>
    <row r="474" spans="17:17" x14ac:dyDescent="0.2">
      <c r="Q474" s="86"/>
    </row>
    <row r="475" spans="17:17" x14ac:dyDescent="0.2">
      <c r="Q475" s="86"/>
    </row>
    <row r="476" spans="17:17" x14ac:dyDescent="0.2">
      <c r="Q476" s="86"/>
    </row>
    <row r="477" spans="17:17" x14ac:dyDescent="0.2">
      <c r="Q477" s="86"/>
    </row>
    <row r="478" spans="17:17" x14ac:dyDescent="0.2">
      <c r="Q478" s="86"/>
    </row>
    <row r="479" spans="17:17" x14ac:dyDescent="0.2">
      <c r="Q479" s="86"/>
    </row>
    <row r="480" spans="17:17" x14ac:dyDescent="0.2">
      <c r="Q480" s="86"/>
    </row>
    <row r="481" spans="17:17" x14ac:dyDescent="0.2">
      <c r="Q481" s="86"/>
    </row>
    <row r="482" spans="17:17" x14ac:dyDescent="0.2">
      <c r="Q482" s="86"/>
    </row>
    <row r="483" spans="17:17" x14ac:dyDescent="0.2">
      <c r="Q483" s="86"/>
    </row>
    <row r="484" spans="17:17" x14ac:dyDescent="0.2">
      <c r="Q484" s="86"/>
    </row>
    <row r="485" spans="17:17" x14ac:dyDescent="0.2">
      <c r="Q485" s="86"/>
    </row>
    <row r="486" spans="17:17" x14ac:dyDescent="0.2">
      <c r="Q486" s="86"/>
    </row>
    <row r="487" spans="17:17" x14ac:dyDescent="0.2">
      <c r="Q487" s="86"/>
    </row>
    <row r="488" spans="17:17" x14ac:dyDescent="0.2">
      <c r="Q488" s="86"/>
    </row>
    <row r="489" spans="17:17" x14ac:dyDescent="0.2">
      <c r="Q489" s="86"/>
    </row>
    <row r="490" spans="17:17" x14ac:dyDescent="0.2">
      <c r="Q490" s="86"/>
    </row>
    <row r="491" spans="17:17" x14ac:dyDescent="0.2">
      <c r="Q491" s="86"/>
    </row>
    <row r="492" spans="17:17" x14ac:dyDescent="0.2">
      <c r="Q492" s="86"/>
    </row>
    <row r="493" spans="17:17" x14ac:dyDescent="0.2">
      <c r="Q493" s="86"/>
    </row>
    <row r="494" spans="17:17" x14ac:dyDescent="0.2">
      <c r="Q494" s="86"/>
    </row>
    <row r="495" spans="17:17" x14ac:dyDescent="0.2">
      <c r="Q495" s="86"/>
    </row>
    <row r="496" spans="17:17" x14ac:dyDescent="0.2">
      <c r="Q496" s="86"/>
    </row>
    <row r="497" spans="17:17" x14ac:dyDescent="0.2">
      <c r="Q497" s="86"/>
    </row>
    <row r="498" spans="17:17" x14ac:dyDescent="0.2">
      <c r="Q498" s="86"/>
    </row>
    <row r="499" spans="17:17" x14ac:dyDescent="0.2">
      <c r="Q499" s="86"/>
    </row>
    <row r="500" spans="17:17" x14ac:dyDescent="0.2">
      <c r="Q500" s="86"/>
    </row>
    <row r="501" spans="17:17" x14ac:dyDescent="0.2">
      <c r="Q501" s="86"/>
    </row>
    <row r="502" spans="17:17" x14ac:dyDescent="0.2">
      <c r="Q502" s="86"/>
    </row>
    <row r="503" spans="17:17" x14ac:dyDescent="0.2">
      <c r="Q503" s="86"/>
    </row>
    <row r="504" spans="17:17" x14ac:dyDescent="0.2">
      <c r="Q504" s="86"/>
    </row>
    <row r="505" spans="17:17" x14ac:dyDescent="0.2">
      <c r="Q505" s="86"/>
    </row>
    <row r="506" spans="17:17" x14ac:dyDescent="0.2">
      <c r="Q506" s="86"/>
    </row>
    <row r="507" spans="17:17" x14ac:dyDescent="0.2">
      <c r="Q507" s="86"/>
    </row>
    <row r="508" spans="17:17" x14ac:dyDescent="0.2">
      <c r="Q508" s="86"/>
    </row>
    <row r="509" spans="17:17" x14ac:dyDescent="0.2">
      <c r="Q509" s="86"/>
    </row>
    <row r="510" spans="17:17" x14ac:dyDescent="0.2">
      <c r="Q510" s="86"/>
    </row>
    <row r="511" spans="17:17" x14ac:dyDescent="0.2">
      <c r="Q511" s="86"/>
    </row>
    <row r="512" spans="17:17" x14ac:dyDescent="0.2">
      <c r="Q512" s="86"/>
    </row>
    <row r="513" spans="17:17" x14ac:dyDescent="0.2">
      <c r="Q513" s="86"/>
    </row>
    <row r="514" spans="17:17" x14ac:dyDescent="0.2">
      <c r="Q514" s="86"/>
    </row>
    <row r="515" spans="17:17" x14ac:dyDescent="0.2">
      <c r="Q515" s="86"/>
    </row>
    <row r="516" spans="17:17" x14ac:dyDescent="0.2">
      <c r="Q516" s="86"/>
    </row>
    <row r="517" spans="17:17" x14ac:dyDescent="0.2">
      <c r="Q517" s="86"/>
    </row>
    <row r="518" spans="17:17" x14ac:dyDescent="0.2">
      <c r="Q518" s="86"/>
    </row>
    <row r="519" spans="17:17" x14ac:dyDescent="0.2">
      <c r="Q519" s="86"/>
    </row>
    <row r="520" spans="17:17" x14ac:dyDescent="0.2">
      <c r="Q520" s="86"/>
    </row>
    <row r="521" spans="17:17" x14ac:dyDescent="0.2">
      <c r="Q521" s="86"/>
    </row>
    <row r="522" spans="17:17" x14ac:dyDescent="0.2">
      <c r="Q522" s="86"/>
    </row>
    <row r="523" spans="17:17" x14ac:dyDescent="0.2">
      <c r="Q523" s="86"/>
    </row>
    <row r="524" spans="17:17" x14ac:dyDescent="0.2">
      <c r="Q524" s="86"/>
    </row>
    <row r="525" spans="17:17" x14ac:dyDescent="0.2">
      <c r="Q525" s="86"/>
    </row>
    <row r="526" spans="17:17" x14ac:dyDescent="0.2">
      <c r="Q526" s="86"/>
    </row>
    <row r="527" spans="17:17" x14ac:dyDescent="0.2">
      <c r="Q527" s="86"/>
    </row>
    <row r="528" spans="17:17" x14ac:dyDescent="0.2">
      <c r="Q528" s="86"/>
    </row>
    <row r="529" spans="17:17" x14ac:dyDescent="0.2">
      <c r="Q529" s="86"/>
    </row>
    <row r="530" spans="17:17" x14ac:dyDescent="0.2">
      <c r="Q530" s="86"/>
    </row>
    <row r="531" spans="17:17" x14ac:dyDescent="0.2">
      <c r="Q531" s="86"/>
    </row>
    <row r="532" spans="17:17" x14ac:dyDescent="0.2">
      <c r="Q532" s="86"/>
    </row>
    <row r="533" spans="17:17" x14ac:dyDescent="0.2">
      <c r="Q533" s="86"/>
    </row>
    <row r="534" spans="17:17" x14ac:dyDescent="0.2">
      <c r="Q534" s="86"/>
    </row>
    <row r="535" spans="17:17" x14ac:dyDescent="0.2">
      <c r="Q535" s="86"/>
    </row>
    <row r="536" spans="17:17" x14ac:dyDescent="0.2">
      <c r="Q536" s="86"/>
    </row>
    <row r="537" spans="17:17" x14ac:dyDescent="0.2">
      <c r="Q537" s="86"/>
    </row>
    <row r="538" spans="17:17" x14ac:dyDescent="0.2">
      <c r="Q538" s="86"/>
    </row>
    <row r="539" spans="17:17" x14ac:dyDescent="0.2">
      <c r="Q539" s="86"/>
    </row>
    <row r="540" spans="17:17" x14ac:dyDescent="0.2">
      <c r="Q540" s="86"/>
    </row>
    <row r="541" spans="17:17" x14ac:dyDescent="0.2">
      <c r="Q541" s="86"/>
    </row>
    <row r="542" spans="17:17" x14ac:dyDescent="0.2">
      <c r="Q542" s="86"/>
    </row>
    <row r="543" spans="17:17" x14ac:dyDescent="0.2">
      <c r="Q543" s="86"/>
    </row>
    <row r="544" spans="17:17" x14ac:dyDescent="0.2">
      <c r="Q544" s="86"/>
    </row>
    <row r="545" spans="17:17" x14ac:dyDescent="0.2">
      <c r="Q545" s="86"/>
    </row>
    <row r="546" spans="17:17" x14ac:dyDescent="0.2">
      <c r="Q546" s="86"/>
    </row>
    <row r="547" spans="17:17" x14ac:dyDescent="0.2">
      <c r="Q547" s="86"/>
    </row>
    <row r="548" spans="17:17" x14ac:dyDescent="0.2">
      <c r="Q548" s="86"/>
    </row>
    <row r="549" spans="17:17" x14ac:dyDescent="0.2">
      <c r="Q549" s="86"/>
    </row>
    <row r="550" spans="17:17" x14ac:dyDescent="0.2">
      <c r="Q550" s="86"/>
    </row>
    <row r="551" spans="17:17" x14ac:dyDescent="0.2">
      <c r="Q551" s="86"/>
    </row>
    <row r="552" spans="17:17" x14ac:dyDescent="0.2">
      <c r="Q552" s="86"/>
    </row>
    <row r="553" spans="17:17" x14ac:dyDescent="0.2">
      <c r="Q553" s="86"/>
    </row>
    <row r="554" spans="17:17" x14ac:dyDescent="0.2">
      <c r="Q554" s="86"/>
    </row>
    <row r="555" spans="17:17" x14ac:dyDescent="0.2">
      <c r="Q555" s="86"/>
    </row>
    <row r="556" spans="17:17" x14ac:dyDescent="0.2">
      <c r="Q556" s="86"/>
    </row>
    <row r="557" spans="17:17" x14ac:dyDescent="0.2">
      <c r="Q557" s="86"/>
    </row>
    <row r="558" spans="17:17" x14ac:dyDescent="0.2">
      <c r="Q558" s="86"/>
    </row>
    <row r="559" spans="17:17" x14ac:dyDescent="0.2">
      <c r="Q559" s="86"/>
    </row>
    <row r="560" spans="17:17" x14ac:dyDescent="0.2">
      <c r="Q560" s="86"/>
    </row>
    <row r="561" spans="17:17" x14ac:dyDescent="0.2">
      <c r="Q561" s="86"/>
    </row>
    <row r="562" spans="17:17" x14ac:dyDescent="0.2">
      <c r="Q562" s="86"/>
    </row>
    <row r="563" spans="17:17" x14ac:dyDescent="0.2">
      <c r="Q563" s="86"/>
    </row>
    <row r="564" spans="17:17" x14ac:dyDescent="0.2">
      <c r="Q564" s="86"/>
    </row>
    <row r="565" spans="17:17" x14ac:dyDescent="0.2">
      <c r="Q565" s="86"/>
    </row>
    <row r="566" spans="17:17" x14ac:dyDescent="0.2">
      <c r="Q566" s="86"/>
    </row>
    <row r="567" spans="17:17" x14ac:dyDescent="0.2">
      <c r="Q567" s="86"/>
    </row>
    <row r="568" spans="17:17" x14ac:dyDescent="0.2">
      <c r="Q568" s="86"/>
    </row>
    <row r="569" spans="17:17" x14ac:dyDescent="0.2">
      <c r="Q569" s="86"/>
    </row>
    <row r="570" spans="17:17" x14ac:dyDescent="0.2">
      <c r="Q570" s="86"/>
    </row>
    <row r="571" spans="17:17" x14ac:dyDescent="0.2">
      <c r="Q571" s="86"/>
    </row>
    <row r="572" spans="17:17" x14ac:dyDescent="0.2">
      <c r="Q572" s="86"/>
    </row>
    <row r="573" spans="17:17" x14ac:dyDescent="0.2">
      <c r="Q573" s="86"/>
    </row>
    <row r="574" spans="17:17" x14ac:dyDescent="0.2">
      <c r="Q574" s="86"/>
    </row>
    <row r="575" spans="17:17" x14ac:dyDescent="0.2">
      <c r="Q575" s="86"/>
    </row>
    <row r="576" spans="17:17" x14ac:dyDescent="0.2">
      <c r="Q576" s="86"/>
    </row>
    <row r="577" spans="17:17" x14ac:dyDescent="0.2">
      <c r="Q577" s="86"/>
    </row>
    <row r="578" spans="17:17" x14ac:dyDescent="0.2">
      <c r="Q578" s="86"/>
    </row>
    <row r="579" spans="17:17" x14ac:dyDescent="0.2">
      <c r="Q579" s="86"/>
    </row>
    <row r="580" spans="17:17" x14ac:dyDescent="0.2">
      <c r="Q580" s="86"/>
    </row>
    <row r="581" spans="17:17" x14ac:dyDescent="0.2">
      <c r="Q581" s="86"/>
    </row>
    <row r="582" spans="17:17" x14ac:dyDescent="0.2">
      <c r="Q582" s="86"/>
    </row>
    <row r="583" spans="17:17" x14ac:dyDescent="0.2">
      <c r="Q583" s="86"/>
    </row>
    <row r="584" spans="17:17" x14ac:dyDescent="0.2">
      <c r="Q584" s="86"/>
    </row>
    <row r="585" spans="17:17" x14ac:dyDescent="0.2">
      <c r="Q585" s="86"/>
    </row>
    <row r="586" spans="17:17" x14ac:dyDescent="0.2">
      <c r="Q586" s="86"/>
    </row>
    <row r="587" spans="17:17" x14ac:dyDescent="0.2">
      <c r="Q587" s="86"/>
    </row>
    <row r="588" spans="17:17" x14ac:dyDescent="0.2">
      <c r="Q588" s="86"/>
    </row>
    <row r="589" spans="17:17" x14ac:dyDescent="0.2">
      <c r="Q589" s="86"/>
    </row>
    <row r="590" spans="17:17" x14ac:dyDescent="0.2">
      <c r="Q590" s="86"/>
    </row>
    <row r="591" spans="17:17" x14ac:dyDescent="0.2">
      <c r="Q591" s="86"/>
    </row>
    <row r="592" spans="17:17" x14ac:dyDescent="0.2">
      <c r="Q592" s="86"/>
    </row>
    <row r="593" spans="17:17" x14ac:dyDescent="0.2">
      <c r="Q593" s="86"/>
    </row>
    <row r="594" spans="17:17" x14ac:dyDescent="0.2">
      <c r="Q594" s="86"/>
    </row>
    <row r="595" spans="17:17" x14ac:dyDescent="0.2">
      <c r="Q595" s="86"/>
    </row>
    <row r="596" spans="17:17" x14ac:dyDescent="0.2">
      <c r="Q596" s="86"/>
    </row>
    <row r="597" spans="17:17" x14ac:dyDescent="0.2">
      <c r="Q597" s="86"/>
    </row>
    <row r="598" spans="17:17" x14ac:dyDescent="0.2">
      <c r="Q598" s="86"/>
    </row>
    <row r="599" spans="17:17" x14ac:dyDescent="0.2">
      <c r="Q599" s="86"/>
    </row>
    <row r="600" spans="17:17" x14ac:dyDescent="0.2">
      <c r="Q600" s="86"/>
    </row>
    <row r="601" spans="17:17" x14ac:dyDescent="0.2">
      <c r="Q601" s="86"/>
    </row>
    <row r="602" spans="17:17" x14ac:dyDescent="0.2">
      <c r="Q602" s="86"/>
    </row>
    <row r="603" spans="17:17" x14ac:dyDescent="0.2">
      <c r="Q603" s="86"/>
    </row>
    <row r="604" spans="17:17" x14ac:dyDescent="0.2">
      <c r="Q604" s="86"/>
    </row>
    <row r="605" spans="17:17" x14ac:dyDescent="0.2">
      <c r="Q605" s="86"/>
    </row>
    <row r="606" spans="17:17" x14ac:dyDescent="0.2">
      <c r="Q606" s="86"/>
    </row>
    <row r="607" spans="17:17" x14ac:dyDescent="0.2">
      <c r="Q607" s="86"/>
    </row>
    <row r="608" spans="17:17" x14ac:dyDescent="0.2">
      <c r="Q608" s="86"/>
    </row>
    <row r="609" spans="17:17" x14ac:dyDescent="0.2">
      <c r="Q609" s="86"/>
    </row>
    <row r="610" spans="17:17" x14ac:dyDescent="0.2">
      <c r="Q610" s="86"/>
    </row>
    <row r="611" spans="17:17" x14ac:dyDescent="0.2">
      <c r="Q611" s="86"/>
    </row>
    <row r="612" spans="17:17" x14ac:dyDescent="0.2">
      <c r="Q612" s="86"/>
    </row>
    <row r="613" spans="17:17" x14ac:dyDescent="0.2">
      <c r="Q613" s="86"/>
    </row>
    <row r="614" spans="17:17" x14ac:dyDescent="0.2">
      <c r="Q614" s="86"/>
    </row>
    <row r="615" spans="17:17" x14ac:dyDescent="0.2">
      <c r="Q615" s="86"/>
    </row>
    <row r="616" spans="17:17" x14ac:dyDescent="0.2">
      <c r="Q616" s="86"/>
    </row>
    <row r="617" spans="17:17" x14ac:dyDescent="0.2">
      <c r="Q617" s="86"/>
    </row>
    <row r="618" spans="17:17" x14ac:dyDescent="0.2">
      <c r="Q618" s="86"/>
    </row>
    <row r="619" spans="17:17" x14ac:dyDescent="0.2">
      <c r="Q619" s="86"/>
    </row>
    <row r="620" spans="17:17" x14ac:dyDescent="0.2">
      <c r="Q620" s="86"/>
    </row>
    <row r="621" spans="17:17" x14ac:dyDescent="0.2">
      <c r="Q621" s="86"/>
    </row>
    <row r="622" spans="17:17" x14ac:dyDescent="0.2">
      <c r="Q622" s="86"/>
    </row>
    <row r="623" spans="17:17" x14ac:dyDescent="0.2">
      <c r="Q623" s="86"/>
    </row>
    <row r="624" spans="17:17" x14ac:dyDescent="0.2">
      <c r="Q624" s="86"/>
    </row>
    <row r="625" spans="17:17" x14ac:dyDescent="0.2">
      <c r="Q625" s="86"/>
    </row>
    <row r="626" spans="17:17" x14ac:dyDescent="0.2">
      <c r="Q626" s="86"/>
    </row>
    <row r="627" spans="17:17" x14ac:dyDescent="0.2">
      <c r="Q627" s="86"/>
    </row>
    <row r="628" spans="17:17" x14ac:dyDescent="0.2">
      <c r="Q628" s="86"/>
    </row>
    <row r="629" spans="17:17" x14ac:dyDescent="0.2">
      <c r="Q629" s="86"/>
    </row>
    <row r="630" spans="17:17" x14ac:dyDescent="0.2">
      <c r="Q630" s="86"/>
    </row>
    <row r="631" spans="17:17" x14ac:dyDescent="0.2">
      <c r="Q631" s="86"/>
    </row>
    <row r="632" spans="17:17" x14ac:dyDescent="0.2">
      <c r="Q632" s="86"/>
    </row>
    <row r="633" spans="17:17" x14ac:dyDescent="0.2">
      <c r="Q633" s="86"/>
    </row>
    <row r="634" spans="17:17" x14ac:dyDescent="0.2">
      <c r="Q634" s="86"/>
    </row>
    <row r="635" spans="17:17" x14ac:dyDescent="0.2">
      <c r="Q635" s="86"/>
    </row>
    <row r="636" spans="17:17" x14ac:dyDescent="0.2">
      <c r="Q636" s="86"/>
    </row>
    <row r="637" spans="17:17" x14ac:dyDescent="0.2">
      <c r="Q637" s="86"/>
    </row>
    <row r="638" spans="17:17" x14ac:dyDescent="0.2">
      <c r="Q638" s="86"/>
    </row>
    <row r="639" spans="17:17" x14ac:dyDescent="0.2">
      <c r="Q639" s="86"/>
    </row>
    <row r="640" spans="17:17" x14ac:dyDescent="0.2">
      <c r="Q640" s="86"/>
    </row>
    <row r="641" spans="17:17" x14ac:dyDescent="0.2">
      <c r="Q641" s="86"/>
    </row>
    <row r="642" spans="17:17" x14ac:dyDescent="0.2">
      <c r="Q642" s="86"/>
    </row>
    <row r="643" spans="17:17" x14ac:dyDescent="0.2">
      <c r="Q643" s="86"/>
    </row>
    <row r="644" spans="17:17" x14ac:dyDescent="0.2">
      <c r="Q644" s="86"/>
    </row>
    <row r="645" spans="17:17" x14ac:dyDescent="0.2">
      <c r="Q645" s="86"/>
    </row>
    <row r="646" spans="17:17" x14ac:dyDescent="0.2">
      <c r="Q646" s="86"/>
    </row>
    <row r="647" spans="17:17" x14ac:dyDescent="0.2">
      <c r="Q647" s="86"/>
    </row>
    <row r="648" spans="17:17" x14ac:dyDescent="0.2">
      <c r="Q648" s="86"/>
    </row>
    <row r="649" spans="17:17" x14ac:dyDescent="0.2">
      <c r="Q649" s="86"/>
    </row>
    <row r="650" spans="17:17" x14ac:dyDescent="0.2">
      <c r="Q650" s="86"/>
    </row>
    <row r="651" spans="17:17" x14ac:dyDescent="0.2">
      <c r="Q651" s="86"/>
    </row>
    <row r="652" spans="17:17" x14ac:dyDescent="0.2">
      <c r="Q652" s="86"/>
    </row>
    <row r="653" spans="17:17" x14ac:dyDescent="0.2">
      <c r="Q653" s="86"/>
    </row>
    <row r="654" spans="17:17" x14ac:dyDescent="0.2">
      <c r="Q654" s="86"/>
    </row>
    <row r="655" spans="17:17" x14ac:dyDescent="0.2">
      <c r="Q655" s="86"/>
    </row>
    <row r="656" spans="17:17" x14ac:dyDescent="0.2">
      <c r="Q656" s="86"/>
    </row>
    <row r="657" spans="17:17" x14ac:dyDescent="0.2">
      <c r="Q657" s="86"/>
    </row>
    <row r="658" spans="17:17" x14ac:dyDescent="0.2">
      <c r="Q658" s="86"/>
    </row>
    <row r="659" spans="17:17" x14ac:dyDescent="0.2">
      <c r="Q659" s="86"/>
    </row>
    <row r="660" spans="17:17" x14ac:dyDescent="0.2">
      <c r="Q660" s="86"/>
    </row>
    <row r="661" spans="17:17" x14ac:dyDescent="0.2">
      <c r="Q661" s="86"/>
    </row>
    <row r="662" spans="17:17" x14ac:dyDescent="0.2">
      <c r="Q662" s="86"/>
    </row>
    <row r="663" spans="17:17" x14ac:dyDescent="0.2">
      <c r="Q663" s="86"/>
    </row>
    <row r="664" spans="17:17" x14ac:dyDescent="0.2">
      <c r="Q664" s="86"/>
    </row>
    <row r="665" spans="17:17" x14ac:dyDescent="0.2">
      <c r="Q665" s="86"/>
    </row>
    <row r="666" spans="17:17" x14ac:dyDescent="0.2">
      <c r="Q666" s="86"/>
    </row>
    <row r="667" spans="17:17" x14ac:dyDescent="0.2">
      <c r="Q667" s="86"/>
    </row>
    <row r="668" spans="17:17" x14ac:dyDescent="0.2">
      <c r="Q668" s="86"/>
    </row>
    <row r="669" spans="17:17" x14ac:dyDescent="0.2">
      <c r="Q669" s="86"/>
    </row>
    <row r="670" spans="17:17" x14ac:dyDescent="0.2">
      <c r="Q670" s="86"/>
    </row>
    <row r="671" spans="17:17" x14ac:dyDescent="0.2">
      <c r="Q671" s="86"/>
    </row>
    <row r="672" spans="17:17" x14ac:dyDescent="0.2">
      <c r="Q672" s="86"/>
    </row>
    <row r="673" spans="17:17" x14ac:dyDescent="0.2">
      <c r="Q673" s="86"/>
    </row>
    <row r="674" spans="17:17" x14ac:dyDescent="0.2">
      <c r="Q674" s="86"/>
    </row>
    <row r="675" spans="17:17" x14ac:dyDescent="0.2">
      <c r="Q675" s="86"/>
    </row>
    <row r="676" spans="17:17" x14ac:dyDescent="0.2">
      <c r="Q676" s="86"/>
    </row>
    <row r="677" spans="17:17" x14ac:dyDescent="0.2">
      <c r="Q677" s="86"/>
    </row>
    <row r="678" spans="17:17" x14ac:dyDescent="0.2">
      <c r="Q678" s="86"/>
    </row>
    <row r="679" spans="17:17" x14ac:dyDescent="0.2">
      <c r="Q679" s="86"/>
    </row>
    <row r="680" spans="17:17" x14ac:dyDescent="0.2">
      <c r="Q680" s="86"/>
    </row>
    <row r="681" spans="17:17" x14ac:dyDescent="0.2">
      <c r="Q681" s="86"/>
    </row>
    <row r="682" spans="17:17" x14ac:dyDescent="0.2">
      <c r="Q682" s="86"/>
    </row>
    <row r="683" spans="17:17" x14ac:dyDescent="0.2">
      <c r="Q683" s="86"/>
    </row>
    <row r="684" spans="17:17" x14ac:dyDescent="0.2">
      <c r="Q684" s="86"/>
    </row>
    <row r="685" spans="17:17" x14ac:dyDescent="0.2">
      <c r="Q685" s="86"/>
    </row>
    <row r="686" spans="17:17" x14ac:dyDescent="0.2">
      <c r="Q686" s="86"/>
    </row>
    <row r="687" spans="17:17" x14ac:dyDescent="0.2">
      <c r="Q687" s="86"/>
    </row>
    <row r="688" spans="17:17" x14ac:dyDescent="0.2">
      <c r="Q688" s="86"/>
    </row>
    <row r="689" spans="17:17" x14ac:dyDescent="0.2">
      <c r="Q689" s="86"/>
    </row>
    <row r="690" spans="17:17" x14ac:dyDescent="0.2">
      <c r="Q690" s="86"/>
    </row>
    <row r="691" spans="17:17" x14ac:dyDescent="0.2">
      <c r="Q691" s="86"/>
    </row>
    <row r="692" spans="17:17" x14ac:dyDescent="0.2">
      <c r="Q692" s="86"/>
    </row>
    <row r="693" spans="17:17" x14ac:dyDescent="0.2">
      <c r="Q693" s="86"/>
    </row>
    <row r="694" spans="17:17" x14ac:dyDescent="0.2">
      <c r="Q694" s="86"/>
    </row>
    <row r="695" spans="17:17" x14ac:dyDescent="0.2">
      <c r="Q695" s="86"/>
    </row>
    <row r="696" spans="17:17" x14ac:dyDescent="0.2">
      <c r="Q696" s="86"/>
    </row>
    <row r="697" spans="17:17" x14ac:dyDescent="0.2">
      <c r="Q697" s="86"/>
    </row>
    <row r="698" spans="17:17" x14ac:dyDescent="0.2">
      <c r="Q698" s="86"/>
    </row>
    <row r="699" spans="17:17" x14ac:dyDescent="0.2">
      <c r="Q699" s="86"/>
    </row>
    <row r="700" spans="17:17" x14ac:dyDescent="0.2">
      <c r="Q700" s="86"/>
    </row>
    <row r="701" spans="17:17" x14ac:dyDescent="0.2">
      <c r="Q701" s="86"/>
    </row>
    <row r="702" spans="17:17" x14ac:dyDescent="0.2">
      <c r="Q702" s="86"/>
    </row>
    <row r="703" spans="17:17" x14ac:dyDescent="0.2">
      <c r="Q703" s="86"/>
    </row>
    <row r="704" spans="17:17" x14ac:dyDescent="0.2">
      <c r="Q704" s="86"/>
    </row>
    <row r="705" spans="17:17" x14ac:dyDescent="0.2">
      <c r="Q705" s="86"/>
    </row>
    <row r="706" spans="17:17" x14ac:dyDescent="0.2">
      <c r="Q706" s="86"/>
    </row>
    <row r="707" spans="17:17" x14ac:dyDescent="0.2">
      <c r="Q707" s="86"/>
    </row>
    <row r="708" spans="17:17" x14ac:dyDescent="0.2">
      <c r="Q708" s="86"/>
    </row>
    <row r="709" spans="17:17" x14ac:dyDescent="0.2">
      <c r="Q709" s="86"/>
    </row>
    <row r="710" spans="17:17" x14ac:dyDescent="0.2">
      <c r="Q710" s="86"/>
    </row>
    <row r="711" spans="17:17" x14ac:dyDescent="0.2">
      <c r="Q711" s="86"/>
    </row>
    <row r="712" spans="17:17" x14ac:dyDescent="0.2">
      <c r="Q712" s="86"/>
    </row>
    <row r="713" spans="17:17" x14ac:dyDescent="0.2">
      <c r="Q713" s="86"/>
    </row>
    <row r="714" spans="17:17" x14ac:dyDescent="0.2">
      <c r="Q714" s="86"/>
    </row>
    <row r="715" spans="17:17" x14ac:dyDescent="0.2">
      <c r="Q715" s="86"/>
    </row>
    <row r="716" spans="17:17" x14ac:dyDescent="0.2">
      <c r="Q716" s="86"/>
    </row>
    <row r="717" spans="17:17" x14ac:dyDescent="0.2">
      <c r="Q717" s="86"/>
    </row>
    <row r="718" spans="17:17" x14ac:dyDescent="0.2">
      <c r="Q718" s="86"/>
    </row>
    <row r="719" spans="17:17" x14ac:dyDescent="0.2">
      <c r="Q719" s="86"/>
    </row>
    <row r="720" spans="17:17" x14ac:dyDescent="0.2">
      <c r="Q720" s="86"/>
    </row>
    <row r="721" spans="17:17" x14ac:dyDescent="0.2">
      <c r="Q721" s="86"/>
    </row>
    <row r="722" spans="17:17" x14ac:dyDescent="0.2">
      <c r="Q722" s="86"/>
    </row>
    <row r="723" spans="17:17" x14ac:dyDescent="0.2">
      <c r="Q723" s="86"/>
    </row>
    <row r="724" spans="17:17" x14ac:dyDescent="0.2">
      <c r="Q724" s="86"/>
    </row>
    <row r="725" spans="17:17" x14ac:dyDescent="0.2">
      <c r="Q725" s="86"/>
    </row>
    <row r="726" spans="17:17" x14ac:dyDescent="0.2">
      <c r="Q726" s="86"/>
    </row>
    <row r="727" spans="17:17" x14ac:dyDescent="0.2">
      <c r="Q727" s="86"/>
    </row>
    <row r="728" spans="17:17" x14ac:dyDescent="0.2">
      <c r="Q728" s="86"/>
    </row>
    <row r="729" spans="17:17" x14ac:dyDescent="0.2">
      <c r="Q729" s="86"/>
    </row>
    <row r="730" spans="17:17" x14ac:dyDescent="0.2">
      <c r="Q730" s="86"/>
    </row>
    <row r="731" spans="17:17" x14ac:dyDescent="0.2">
      <c r="Q731" s="86"/>
    </row>
    <row r="732" spans="17:17" x14ac:dyDescent="0.2">
      <c r="Q732" s="86"/>
    </row>
    <row r="733" spans="17:17" x14ac:dyDescent="0.2">
      <c r="Q733" s="86"/>
    </row>
    <row r="734" spans="17:17" x14ac:dyDescent="0.2">
      <c r="Q734" s="86"/>
    </row>
    <row r="735" spans="17:17" x14ac:dyDescent="0.2">
      <c r="Q735" s="86"/>
    </row>
    <row r="736" spans="17:17" x14ac:dyDescent="0.2">
      <c r="Q736" s="86"/>
    </row>
    <row r="737" spans="17:17" x14ac:dyDescent="0.2">
      <c r="Q737" s="86"/>
    </row>
    <row r="738" spans="17:17" x14ac:dyDescent="0.2">
      <c r="Q738" s="86"/>
    </row>
    <row r="739" spans="17:17" x14ac:dyDescent="0.2">
      <c r="Q739" s="86"/>
    </row>
    <row r="740" spans="17:17" x14ac:dyDescent="0.2">
      <c r="Q740" s="86"/>
    </row>
    <row r="741" spans="17:17" x14ac:dyDescent="0.2">
      <c r="Q741" s="86"/>
    </row>
    <row r="742" spans="17:17" x14ac:dyDescent="0.2">
      <c r="Q742" s="86"/>
    </row>
    <row r="743" spans="17:17" x14ac:dyDescent="0.2">
      <c r="Q743" s="86"/>
    </row>
    <row r="744" spans="17:17" x14ac:dyDescent="0.2">
      <c r="Q744" s="86"/>
    </row>
    <row r="745" spans="17:17" x14ac:dyDescent="0.2">
      <c r="Q745" s="86"/>
    </row>
    <row r="746" spans="17:17" x14ac:dyDescent="0.2">
      <c r="Q746" s="86"/>
    </row>
    <row r="747" spans="17:17" x14ac:dyDescent="0.2">
      <c r="Q747" s="86"/>
    </row>
    <row r="748" spans="17:17" x14ac:dyDescent="0.2">
      <c r="Q748" s="86"/>
    </row>
    <row r="749" spans="17:17" x14ac:dyDescent="0.2">
      <c r="Q749" s="86"/>
    </row>
    <row r="750" spans="17:17" x14ac:dyDescent="0.2">
      <c r="Q750" s="86"/>
    </row>
    <row r="751" spans="17:17" x14ac:dyDescent="0.2">
      <c r="Q751" s="86"/>
    </row>
    <row r="752" spans="17:17" x14ac:dyDescent="0.2">
      <c r="Q752" s="86"/>
    </row>
    <row r="753" spans="17:17" x14ac:dyDescent="0.2">
      <c r="Q753" s="86"/>
    </row>
    <row r="754" spans="17:17" x14ac:dyDescent="0.2">
      <c r="Q754" s="86"/>
    </row>
    <row r="755" spans="17:17" x14ac:dyDescent="0.2">
      <c r="Q755" s="86"/>
    </row>
    <row r="756" spans="17:17" x14ac:dyDescent="0.2">
      <c r="Q756" s="86"/>
    </row>
    <row r="757" spans="17:17" x14ac:dyDescent="0.2">
      <c r="Q757" s="86"/>
    </row>
    <row r="758" spans="17:17" x14ac:dyDescent="0.2">
      <c r="Q758" s="86"/>
    </row>
    <row r="759" spans="17:17" x14ac:dyDescent="0.2">
      <c r="Q759" s="86"/>
    </row>
    <row r="760" spans="17:17" x14ac:dyDescent="0.2">
      <c r="Q760" s="86"/>
    </row>
    <row r="761" spans="17:17" x14ac:dyDescent="0.2">
      <c r="Q761" s="86"/>
    </row>
    <row r="762" spans="17:17" x14ac:dyDescent="0.2">
      <c r="Q762" s="86"/>
    </row>
    <row r="763" spans="17:17" x14ac:dyDescent="0.2">
      <c r="Q763" s="86"/>
    </row>
    <row r="764" spans="17:17" x14ac:dyDescent="0.2">
      <c r="Q764" s="86"/>
    </row>
    <row r="765" spans="17:17" x14ac:dyDescent="0.2">
      <c r="Q765" s="86"/>
    </row>
    <row r="766" spans="17:17" x14ac:dyDescent="0.2">
      <c r="Q766" s="86"/>
    </row>
    <row r="767" spans="17:17" x14ac:dyDescent="0.2">
      <c r="Q767" s="86"/>
    </row>
    <row r="768" spans="17:17" x14ac:dyDescent="0.2">
      <c r="Q768" s="86"/>
    </row>
    <row r="769" spans="17:17" x14ac:dyDescent="0.2">
      <c r="Q769" s="86"/>
    </row>
    <row r="770" spans="17:17" x14ac:dyDescent="0.2">
      <c r="Q770" s="86"/>
    </row>
    <row r="771" spans="17:17" x14ac:dyDescent="0.2">
      <c r="Q771" s="86"/>
    </row>
    <row r="772" spans="17:17" x14ac:dyDescent="0.2">
      <c r="Q772" s="86"/>
    </row>
    <row r="773" spans="17:17" x14ac:dyDescent="0.2">
      <c r="Q773" s="86"/>
    </row>
    <row r="774" spans="17:17" x14ac:dyDescent="0.2">
      <c r="Q774" s="86"/>
    </row>
    <row r="775" spans="17:17" x14ac:dyDescent="0.2">
      <c r="Q775" s="86"/>
    </row>
    <row r="776" spans="17:17" x14ac:dyDescent="0.2">
      <c r="Q776" s="86"/>
    </row>
    <row r="777" spans="17:17" x14ac:dyDescent="0.2">
      <c r="Q777" s="86"/>
    </row>
    <row r="778" spans="17:17" x14ac:dyDescent="0.2">
      <c r="Q778" s="86"/>
    </row>
    <row r="779" spans="17:17" x14ac:dyDescent="0.2">
      <c r="Q779" s="86"/>
    </row>
    <row r="780" spans="17:17" x14ac:dyDescent="0.2">
      <c r="Q780" s="86"/>
    </row>
    <row r="781" spans="17:17" x14ac:dyDescent="0.2">
      <c r="Q781" s="86"/>
    </row>
    <row r="782" spans="17:17" x14ac:dyDescent="0.2">
      <c r="Q782" s="86"/>
    </row>
    <row r="783" spans="17:17" x14ac:dyDescent="0.2">
      <c r="Q783" s="86"/>
    </row>
    <row r="784" spans="17:17" x14ac:dyDescent="0.2">
      <c r="Q784" s="86"/>
    </row>
    <row r="785" spans="17:17" x14ac:dyDescent="0.2">
      <c r="Q785" s="86"/>
    </row>
    <row r="786" spans="17:17" x14ac:dyDescent="0.2">
      <c r="Q786" s="86"/>
    </row>
    <row r="787" spans="17:17" x14ac:dyDescent="0.2">
      <c r="Q787" s="86"/>
    </row>
    <row r="788" spans="17:17" x14ac:dyDescent="0.2">
      <c r="Q788" s="86"/>
    </row>
    <row r="789" spans="17:17" x14ac:dyDescent="0.2">
      <c r="Q789" s="86"/>
    </row>
    <row r="790" spans="17:17" x14ac:dyDescent="0.2">
      <c r="Q790" s="86"/>
    </row>
    <row r="791" spans="17:17" x14ac:dyDescent="0.2">
      <c r="Q791" s="86"/>
    </row>
    <row r="792" spans="17:17" x14ac:dyDescent="0.2">
      <c r="Q792" s="86"/>
    </row>
    <row r="793" spans="17:17" x14ac:dyDescent="0.2">
      <c r="Q793" s="86"/>
    </row>
    <row r="794" spans="17:17" x14ac:dyDescent="0.2">
      <c r="Q794" s="86"/>
    </row>
    <row r="795" spans="17:17" x14ac:dyDescent="0.2">
      <c r="Q795" s="86"/>
    </row>
    <row r="796" spans="17:17" x14ac:dyDescent="0.2">
      <c r="Q796" s="86"/>
    </row>
    <row r="797" spans="17:17" x14ac:dyDescent="0.2">
      <c r="Q797" s="86"/>
    </row>
    <row r="798" spans="17:17" x14ac:dyDescent="0.2">
      <c r="Q798" s="86"/>
    </row>
    <row r="799" spans="17:17" x14ac:dyDescent="0.2">
      <c r="Q799" s="86"/>
    </row>
    <row r="800" spans="17:17" x14ac:dyDescent="0.2">
      <c r="Q800" s="86"/>
    </row>
    <row r="801" spans="17:17" x14ac:dyDescent="0.2">
      <c r="Q801" s="86"/>
    </row>
    <row r="802" spans="17:17" x14ac:dyDescent="0.2">
      <c r="Q802" s="86"/>
    </row>
    <row r="803" spans="17:17" x14ac:dyDescent="0.2">
      <c r="Q803" s="86"/>
    </row>
    <row r="804" spans="17:17" x14ac:dyDescent="0.2">
      <c r="Q804" s="86"/>
    </row>
    <row r="805" spans="17:17" x14ac:dyDescent="0.2">
      <c r="Q805" s="86"/>
    </row>
    <row r="806" spans="17:17" x14ac:dyDescent="0.2">
      <c r="Q806" s="86"/>
    </row>
    <row r="807" spans="17:17" x14ac:dyDescent="0.2">
      <c r="Q807" s="86"/>
    </row>
    <row r="808" spans="17:17" x14ac:dyDescent="0.2">
      <c r="Q808" s="86"/>
    </row>
    <row r="809" spans="17:17" x14ac:dyDescent="0.2">
      <c r="Q809" s="86"/>
    </row>
    <row r="810" spans="17:17" x14ac:dyDescent="0.2">
      <c r="Q810" s="86"/>
    </row>
    <row r="811" spans="17:17" x14ac:dyDescent="0.2">
      <c r="Q811" s="86"/>
    </row>
    <row r="812" spans="17:17" x14ac:dyDescent="0.2">
      <c r="Q812" s="86"/>
    </row>
    <row r="813" spans="17:17" x14ac:dyDescent="0.2">
      <c r="Q813" s="86"/>
    </row>
    <row r="814" spans="17:17" x14ac:dyDescent="0.2">
      <c r="Q814" s="86"/>
    </row>
    <row r="815" spans="17:17" x14ac:dyDescent="0.2">
      <c r="Q815" s="86"/>
    </row>
    <row r="816" spans="17:17" x14ac:dyDescent="0.2">
      <c r="Q816" s="86"/>
    </row>
    <row r="817" spans="17:17" x14ac:dyDescent="0.2">
      <c r="Q817" s="86"/>
    </row>
    <row r="818" spans="17:17" x14ac:dyDescent="0.2">
      <c r="Q818" s="86"/>
    </row>
    <row r="819" spans="17:17" x14ac:dyDescent="0.2">
      <c r="Q819" s="86"/>
    </row>
    <row r="820" spans="17:17" x14ac:dyDescent="0.2">
      <c r="Q820" s="86"/>
    </row>
    <row r="821" spans="17:17" x14ac:dyDescent="0.2">
      <c r="Q821" s="86"/>
    </row>
    <row r="822" spans="17:17" x14ac:dyDescent="0.2">
      <c r="Q822" s="86"/>
    </row>
    <row r="823" spans="17:17" x14ac:dyDescent="0.2">
      <c r="Q823" s="86"/>
    </row>
    <row r="824" spans="17:17" x14ac:dyDescent="0.2">
      <c r="Q824" s="86"/>
    </row>
    <row r="825" spans="17:17" x14ac:dyDescent="0.2">
      <c r="Q825" s="86"/>
    </row>
    <row r="826" spans="17:17" x14ac:dyDescent="0.2">
      <c r="Q826" s="86"/>
    </row>
    <row r="827" spans="17:17" x14ac:dyDescent="0.2">
      <c r="Q827" s="86"/>
    </row>
    <row r="828" spans="17:17" x14ac:dyDescent="0.2">
      <c r="Q828" s="86"/>
    </row>
    <row r="829" spans="17:17" x14ac:dyDescent="0.2">
      <c r="Q829" s="86"/>
    </row>
    <row r="830" spans="17:17" x14ac:dyDescent="0.2">
      <c r="Q830" s="86"/>
    </row>
    <row r="831" spans="17:17" x14ac:dyDescent="0.2">
      <c r="Q831" s="86"/>
    </row>
    <row r="832" spans="17:17" x14ac:dyDescent="0.2">
      <c r="Q832" s="86"/>
    </row>
    <row r="833" spans="17:17" x14ac:dyDescent="0.2">
      <c r="Q833" s="86"/>
    </row>
    <row r="834" spans="17:17" x14ac:dyDescent="0.2">
      <c r="Q834" s="86"/>
    </row>
    <row r="835" spans="17:17" x14ac:dyDescent="0.2">
      <c r="Q835" s="86"/>
    </row>
    <row r="836" spans="17:17" x14ac:dyDescent="0.2">
      <c r="Q836" s="86"/>
    </row>
    <row r="837" spans="17:17" x14ac:dyDescent="0.2">
      <c r="Q837" s="86"/>
    </row>
    <row r="838" spans="17:17" x14ac:dyDescent="0.2">
      <c r="Q838" s="86"/>
    </row>
    <row r="839" spans="17:17" x14ac:dyDescent="0.2">
      <c r="Q839" s="86"/>
    </row>
    <row r="840" spans="17:17" x14ac:dyDescent="0.2">
      <c r="Q840" s="86"/>
    </row>
    <row r="841" spans="17:17" x14ac:dyDescent="0.2">
      <c r="Q841" s="86"/>
    </row>
    <row r="842" spans="17:17" x14ac:dyDescent="0.2">
      <c r="Q842" s="86"/>
    </row>
    <row r="843" spans="17:17" x14ac:dyDescent="0.2">
      <c r="Q843" s="86"/>
    </row>
    <row r="844" spans="17:17" x14ac:dyDescent="0.2">
      <c r="Q844" s="86"/>
    </row>
    <row r="845" spans="17:17" x14ac:dyDescent="0.2">
      <c r="Q845" s="86"/>
    </row>
    <row r="846" spans="17:17" x14ac:dyDescent="0.2">
      <c r="Q846" s="86"/>
    </row>
    <row r="847" spans="17:17" x14ac:dyDescent="0.2">
      <c r="Q847" s="86"/>
    </row>
    <row r="848" spans="17:17" x14ac:dyDescent="0.2">
      <c r="Q848" s="86"/>
    </row>
    <row r="849" spans="17:17" x14ac:dyDescent="0.2">
      <c r="Q849" s="86"/>
    </row>
    <row r="850" spans="17:17" x14ac:dyDescent="0.2">
      <c r="Q850" s="86"/>
    </row>
    <row r="851" spans="17:17" x14ac:dyDescent="0.2">
      <c r="Q851" s="86"/>
    </row>
    <row r="852" spans="17:17" x14ac:dyDescent="0.2">
      <c r="Q852" s="86"/>
    </row>
    <row r="853" spans="17:17" x14ac:dyDescent="0.2">
      <c r="Q853" s="86"/>
    </row>
    <row r="854" spans="17:17" x14ac:dyDescent="0.2">
      <c r="Q854" s="86"/>
    </row>
    <row r="855" spans="17:17" x14ac:dyDescent="0.2">
      <c r="Q855" s="86"/>
    </row>
    <row r="856" spans="17:17" x14ac:dyDescent="0.2">
      <c r="Q856" s="86"/>
    </row>
    <row r="857" spans="17:17" x14ac:dyDescent="0.2">
      <c r="Q857" s="86"/>
    </row>
    <row r="858" spans="17:17" x14ac:dyDescent="0.2">
      <c r="Q858" s="86"/>
    </row>
    <row r="859" spans="17:17" x14ac:dyDescent="0.2">
      <c r="Q859" s="86"/>
    </row>
    <row r="860" spans="17:17" x14ac:dyDescent="0.2">
      <c r="Q860" s="86"/>
    </row>
    <row r="861" spans="17:17" x14ac:dyDescent="0.2">
      <c r="Q861" s="86"/>
    </row>
    <row r="862" spans="17:17" x14ac:dyDescent="0.2">
      <c r="Q862" s="86"/>
    </row>
    <row r="863" spans="17:17" x14ac:dyDescent="0.2">
      <c r="Q863" s="86"/>
    </row>
    <row r="864" spans="17:17" x14ac:dyDescent="0.2">
      <c r="Q864" s="86"/>
    </row>
    <row r="865" spans="17:17" x14ac:dyDescent="0.2">
      <c r="Q865" s="86"/>
    </row>
    <row r="866" spans="17:17" x14ac:dyDescent="0.2">
      <c r="Q866" s="86"/>
    </row>
    <row r="867" spans="17:17" x14ac:dyDescent="0.2">
      <c r="Q867" s="86"/>
    </row>
    <row r="868" spans="17:17" x14ac:dyDescent="0.2">
      <c r="Q868" s="86"/>
    </row>
    <row r="869" spans="17:17" x14ac:dyDescent="0.2">
      <c r="Q869" s="86"/>
    </row>
    <row r="870" spans="17:17" x14ac:dyDescent="0.2">
      <c r="Q870" s="86"/>
    </row>
    <row r="871" spans="17:17" x14ac:dyDescent="0.2">
      <c r="Q871" s="86"/>
    </row>
    <row r="872" spans="17:17" x14ac:dyDescent="0.2">
      <c r="Q872" s="86"/>
    </row>
    <row r="873" spans="17:17" x14ac:dyDescent="0.2">
      <c r="Q873" s="86"/>
    </row>
    <row r="874" spans="17:17" x14ac:dyDescent="0.2">
      <c r="Q874" s="86"/>
    </row>
    <row r="875" spans="17:17" x14ac:dyDescent="0.2">
      <c r="Q875" s="86"/>
    </row>
    <row r="876" spans="17:17" x14ac:dyDescent="0.2">
      <c r="Q876" s="86"/>
    </row>
    <row r="877" spans="17:17" x14ac:dyDescent="0.2">
      <c r="Q877" s="86"/>
    </row>
    <row r="878" spans="17:17" x14ac:dyDescent="0.2">
      <c r="Q878" s="86"/>
    </row>
    <row r="879" spans="17:17" x14ac:dyDescent="0.2">
      <c r="Q879" s="86"/>
    </row>
    <row r="880" spans="17:17" x14ac:dyDescent="0.2">
      <c r="Q880" s="86"/>
    </row>
    <row r="881" spans="17:17" x14ac:dyDescent="0.2">
      <c r="Q881" s="86"/>
    </row>
    <row r="882" spans="17:17" x14ac:dyDescent="0.2">
      <c r="Q882" s="86"/>
    </row>
    <row r="883" spans="17:17" x14ac:dyDescent="0.2">
      <c r="Q883" s="86"/>
    </row>
    <row r="884" spans="17:17" x14ac:dyDescent="0.2">
      <c r="Q884" s="86"/>
    </row>
    <row r="885" spans="17:17" x14ac:dyDescent="0.2">
      <c r="Q885" s="86"/>
    </row>
    <row r="886" spans="17:17" x14ac:dyDescent="0.2">
      <c r="Q886" s="86"/>
    </row>
    <row r="887" spans="17:17" x14ac:dyDescent="0.2">
      <c r="Q887" s="86"/>
    </row>
    <row r="888" spans="17:17" x14ac:dyDescent="0.2">
      <c r="Q888" s="86"/>
    </row>
    <row r="889" spans="17:17" x14ac:dyDescent="0.2">
      <c r="Q889" s="86"/>
    </row>
    <row r="890" spans="17:17" x14ac:dyDescent="0.2">
      <c r="Q890" s="86"/>
    </row>
    <row r="891" spans="17:17" x14ac:dyDescent="0.2">
      <c r="Q891" s="86"/>
    </row>
    <row r="892" spans="17:17" x14ac:dyDescent="0.2">
      <c r="Q892" s="86"/>
    </row>
    <row r="893" spans="17:17" x14ac:dyDescent="0.2">
      <c r="Q893" s="86"/>
    </row>
    <row r="894" spans="17:17" x14ac:dyDescent="0.2">
      <c r="Q894" s="86"/>
    </row>
    <row r="895" spans="17:17" x14ac:dyDescent="0.2">
      <c r="Q895" s="86"/>
    </row>
    <row r="896" spans="17:17" x14ac:dyDescent="0.2">
      <c r="Q896" s="86"/>
    </row>
    <row r="897" spans="17:17" x14ac:dyDescent="0.2">
      <c r="Q897" s="86"/>
    </row>
    <row r="898" spans="17:17" x14ac:dyDescent="0.2">
      <c r="Q898" s="86"/>
    </row>
    <row r="899" spans="17:17" x14ac:dyDescent="0.2">
      <c r="Q899" s="86"/>
    </row>
    <row r="900" spans="17:17" x14ac:dyDescent="0.2">
      <c r="Q900" s="86"/>
    </row>
    <row r="901" spans="17:17" x14ac:dyDescent="0.2">
      <c r="Q901" s="86"/>
    </row>
    <row r="902" spans="17:17" x14ac:dyDescent="0.2">
      <c r="Q902" s="86"/>
    </row>
    <row r="903" spans="17:17" x14ac:dyDescent="0.2">
      <c r="Q903" s="86"/>
    </row>
    <row r="904" spans="17:17" x14ac:dyDescent="0.2">
      <c r="Q904" s="86"/>
    </row>
    <row r="905" spans="17:17" x14ac:dyDescent="0.2">
      <c r="Q905" s="86"/>
    </row>
    <row r="906" spans="17:17" x14ac:dyDescent="0.2">
      <c r="Q906" s="86"/>
    </row>
    <row r="907" spans="17:17" x14ac:dyDescent="0.2">
      <c r="Q907" s="86"/>
    </row>
    <row r="908" spans="17:17" x14ac:dyDescent="0.2">
      <c r="Q908" s="86"/>
    </row>
    <row r="909" spans="17:17" x14ac:dyDescent="0.2">
      <c r="Q909" s="86"/>
    </row>
    <row r="910" spans="17:17" x14ac:dyDescent="0.2">
      <c r="Q910" s="86"/>
    </row>
    <row r="911" spans="17:17" x14ac:dyDescent="0.2">
      <c r="Q911" s="86"/>
    </row>
    <row r="912" spans="17:17" x14ac:dyDescent="0.2">
      <c r="Q912" s="86"/>
    </row>
    <row r="913" spans="17:17" x14ac:dyDescent="0.2">
      <c r="Q913" s="86"/>
    </row>
    <row r="914" spans="17:17" x14ac:dyDescent="0.2">
      <c r="Q914" s="86"/>
    </row>
    <row r="915" spans="17:17" x14ac:dyDescent="0.2">
      <c r="Q915" s="86"/>
    </row>
    <row r="916" spans="17:17" x14ac:dyDescent="0.2">
      <c r="Q916" s="86"/>
    </row>
    <row r="917" spans="17:17" x14ac:dyDescent="0.2">
      <c r="Q917" s="86"/>
    </row>
    <row r="918" spans="17:17" x14ac:dyDescent="0.2">
      <c r="Q918" s="86"/>
    </row>
    <row r="919" spans="17:17" x14ac:dyDescent="0.2">
      <c r="Q919" s="86"/>
    </row>
    <row r="920" spans="17:17" x14ac:dyDescent="0.2">
      <c r="Q920" s="86"/>
    </row>
    <row r="921" spans="17:17" x14ac:dyDescent="0.2">
      <c r="Q921" s="86"/>
    </row>
    <row r="922" spans="17:17" x14ac:dyDescent="0.2">
      <c r="Q922" s="86"/>
    </row>
    <row r="923" spans="17:17" x14ac:dyDescent="0.2">
      <c r="Q923" s="86"/>
    </row>
    <row r="924" spans="17:17" x14ac:dyDescent="0.2">
      <c r="Q924" s="86"/>
    </row>
    <row r="925" spans="17:17" x14ac:dyDescent="0.2">
      <c r="Q925" s="86"/>
    </row>
    <row r="926" spans="17:17" x14ac:dyDescent="0.2">
      <c r="Q926" s="86"/>
    </row>
    <row r="927" spans="17:17" x14ac:dyDescent="0.2">
      <c r="Q927" s="86"/>
    </row>
    <row r="928" spans="17:17" x14ac:dyDescent="0.2">
      <c r="Q928" s="86"/>
    </row>
    <row r="929" spans="17:17" x14ac:dyDescent="0.2">
      <c r="Q929" s="86"/>
    </row>
    <row r="930" spans="17:17" x14ac:dyDescent="0.2">
      <c r="Q930" s="86"/>
    </row>
    <row r="931" spans="17:17" x14ac:dyDescent="0.2">
      <c r="Q931" s="86"/>
    </row>
    <row r="932" spans="17:17" x14ac:dyDescent="0.2">
      <c r="Q932" s="86"/>
    </row>
    <row r="933" spans="17:17" x14ac:dyDescent="0.2">
      <c r="Q933" s="86"/>
    </row>
    <row r="934" spans="17:17" x14ac:dyDescent="0.2">
      <c r="Q934" s="86"/>
    </row>
    <row r="935" spans="17:17" x14ac:dyDescent="0.2">
      <c r="Q935" s="86"/>
    </row>
    <row r="936" spans="17:17" x14ac:dyDescent="0.2">
      <c r="Q936" s="86"/>
    </row>
    <row r="937" spans="17:17" x14ac:dyDescent="0.2">
      <c r="Q937" s="86"/>
    </row>
    <row r="938" spans="17:17" x14ac:dyDescent="0.2">
      <c r="Q938" s="86"/>
    </row>
    <row r="939" spans="17:17" x14ac:dyDescent="0.2">
      <c r="Q939" s="86"/>
    </row>
    <row r="940" spans="17:17" x14ac:dyDescent="0.2">
      <c r="Q940" s="86"/>
    </row>
    <row r="941" spans="17:17" x14ac:dyDescent="0.2">
      <c r="Q941" s="86"/>
    </row>
    <row r="942" spans="17:17" x14ac:dyDescent="0.2">
      <c r="Q942" s="86"/>
    </row>
    <row r="943" spans="17:17" x14ac:dyDescent="0.2">
      <c r="Q943" s="86"/>
    </row>
    <row r="944" spans="17:17" x14ac:dyDescent="0.2">
      <c r="Q944" s="86"/>
    </row>
    <row r="945" spans="17:17" x14ac:dyDescent="0.2">
      <c r="Q945" s="86"/>
    </row>
    <row r="946" spans="17:17" x14ac:dyDescent="0.2">
      <c r="Q946" s="86"/>
    </row>
    <row r="947" spans="17:17" x14ac:dyDescent="0.2">
      <c r="Q947" s="86"/>
    </row>
    <row r="948" spans="17:17" x14ac:dyDescent="0.2">
      <c r="Q948" s="86"/>
    </row>
    <row r="949" spans="17:17" x14ac:dyDescent="0.2">
      <c r="Q949" s="86"/>
    </row>
    <row r="950" spans="17:17" x14ac:dyDescent="0.2">
      <c r="Q950" s="86"/>
    </row>
    <row r="951" spans="17:17" x14ac:dyDescent="0.2">
      <c r="Q951" s="86"/>
    </row>
    <row r="952" spans="17:17" x14ac:dyDescent="0.2">
      <c r="Q952" s="86"/>
    </row>
    <row r="953" spans="17:17" x14ac:dyDescent="0.2">
      <c r="Q953" s="86"/>
    </row>
    <row r="954" spans="17:17" x14ac:dyDescent="0.2">
      <c r="Q954" s="86"/>
    </row>
    <row r="955" spans="17:17" x14ac:dyDescent="0.2">
      <c r="Q955" s="86"/>
    </row>
    <row r="956" spans="17:17" x14ac:dyDescent="0.2">
      <c r="Q956" s="86"/>
    </row>
    <row r="957" spans="17:17" x14ac:dyDescent="0.2">
      <c r="Q957" s="86"/>
    </row>
    <row r="958" spans="17:17" x14ac:dyDescent="0.2">
      <c r="Q958" s="86"/>
    </row>
    <row r="959" spans="17:17" x14ac:dyDescent="0.2">
      <c r="Q959" s="86"/>
    </row>
    <row r="960" spans="17:17" x14ac:dyDescent="0.2">
      <c r="Q960" s="86"/>
    </row>
    <row r="961" spans="17:17" x14ac:dyDescent="0.2">
      <c r="Q961" s="86"/>
    </row>
    <row r="962" spans="17:17" x14ac:dyDescent="0.2">
      <c r="Q962" s="86"/>
    </row>
    <row r="963" spans="17:17" x14ac:dyDescent="0.2">
      <c r="Q963" s="86"/>
    </row>
    <row r="964" spans="17:17" x14ac:dyDescent="0.2">
      <c r="Q964" s="86"/>
    </row>
    <row r="965" spans="17:17" x14ac:dyDescent="0.2">
      <c r="Q965" s="86"/>
    </row>
    <row r="966" spans="17:17" x14ac:dyDescent="0.2">
      <c r="Q966" s="86"/>
    </row>
    <row r="967" spans="17:17" x14ac:dyDescent="0.2">
      <c r="Q967" s="86"/>
    </row>
    <row r="968" spans="17:17" x14ac:dyDescent="0.2">
      <c r="Q968" s="86"/>
    </row>
    <row r="969" spans="17:17" x14ac:dyDescent="0.2">
      <c r="Q969" s="86"/>
    </row>
    <row r="970" spans="17:17" x14ac:dyDescent="0.2">
      <c r="Q970" s="86"/>
    </row>
    <row r="971" spans="17:17" x14ac:dyDescent="0.2">
      <c r="Q971" s="86"/>
    </row>
    <row r="972" spans="17:17" x14ac:dyDescent="0.2">
      <c r="Q972" s="86"/>
    </row>
    <row r="973" spans="17:17" x14ac:dyDescent="0.2">
      <c r="Q973" s="86"/>
    </row>
    <row r="974" spans="17:17" x14ac:dyDescent="0.2">
      <c r="Q974" s="86"/>
    </row>
    <row r="975" spans="17:17" x14ac:dyDescent="0.2">
      <c r="Q975" s="86"/>
    </row>
    <row r="976" spans="17:17" x14ac:dyDescent="0.2">
      <c r="Q976" s="86"/>
    </row>
    <row r="977" spans="17:17" x14ac:dyDescent="0.2">
      <c r="Q977" s="86"/>
    </row>
    <row r="978" spans="17:17" x14ac:dyDescent="0.2">
      <c r="Q978" s="86"/>
    </row>
    <row r="979" spans="17:17" x14ac:dyDescent="0.2">
      <c r="Q979" s="86"/>
    </row>
    <row r="980" spans="17:17" x14ac:dyDescent="0.2">
      <c r="Q980" s="86"/>
    </row>
    <row r="981" spans="17:17" x14ac:dyDescent="0.2">
      <c r="Q981" s="86"/>
    </row>
    <row r="982" spans="17:17" x14ac:dyDescent="0.2">
      <c r="Q982" s="86"/>
    </row>
    <row r="983" spans="17:17" x14ac:dyDescent="0.2">
      <c r="Q983" s="86"/>
    </row>
    <row r="984" spans="17:17" x14ac:dyDescent="0.2">
      <c r="Q984" s="86"/>
    </row>
    <row r="985" spans="17:17" x14ac:dyDescent="0.2">
      <c r="Q985" s="86"/>
    </row>
    <row r="986" spans="17:17" x14ac:dyDescent="0.2">
      <c r="Q986" s="86"/>
    </row>
    <row r="987" spans="17:17" x14ac:dyDescent="0.2">
      <c r="Q987" s="86"/>
    </row>
    <row r="988" spans="17:17" x14ac:dyDescent="0.2">
      <c r="Q988" s="86"/>
    </row>
    <row r="989" spans="17:17" x14ac:dyDescent="0.2">
      <c r="Q989" s="86"/>
    </row>
    <row r="990" spans="17:17" x14ac:dyDescent="0.2">
      <c r="Q990" s="86"/>
    </row>
    <row r="991" spans="17:17" x14ac:dyDescent="0.2">
      <c r="Q991" s="86"/>
    </row>
    <row r="992" spans="17:17" x14ac:dyDescent="0.2">
      <c r="Q992" s="86"/>
    </row>
    <row r="993" spans="17:17" x14ac:dyDescent="0.2">
      <c r="Q993" s="86"/>
    </row>
    <row r="994" spans="17:17" x14ac:dyDescent="0.2">
      <c r="Q994" s="86"/>
    </row>
    <row r="995" spans="17:17" x14ac:dyDescent="0.2">
      <c r="Q995" s="86"/>
    </row>
    <row r="996" spans="17:17" x14ac:dyDescent="0.2">
      <c r="Q996" s="86"/>
    </row>
    <row r="997" spans="17:17" x14ac:dyDescent="0.2">
      <c r="Q997" s="86"/>
    </row>
    <row r="998" spans="17:17" x14ac:dyDescent="0.2">
      <c r="Q998" s="86"/>
    </row>
    <row r="999" spans="17:17" x14ac:dyDescent="0.2">
      <c r="Q999" s="86"/>
    </row>
    <row r="1000" spans="17:17" x14ac:dyDescent="0.2">
      <c r="Q1000" s="86"/>
    </row>
    <row r="1001" spans="17:17" x14ac:dyDescent="0.2">
      <c r="Q1001" s="86"/>
    </row>
    <row r="1002" spans="17:17" x14ac:dyDescent="0.2">
      <c r="Q1002" s="86"/>
    </row>
    <row r="1003" spans="17:17" x14ac:dyDescent="0.2">
      <c r="Q1003" s="86"/>
    </row>
    <row r="1004" spans="17:17" x14ac:dyDescent="0.2">
      <c r="Q1004" s="86"/>
    </row>
    <row r="1005" spans="17:17" x14ac:dyDescent="0.2">
      <c r="Q1005" s="86"/>
    </row>
    <row r="1006" spans="17:17" x14ac:dyDescent="0.2">
      <c r="Q1006" s="86"/>
    </row>
    <row r="1007" spans="17:17" x14ac:dyDescent="0.2">
      <c r="Q1007" s="86"/>
    </row>
    <row r="1008" spans="17:17" x14ac:dyDescent="0.2">
      <c r="Q1008" s="86"/>
    </row>
    <row r="1009" spans="17:17" x14ac:dyDescent="0.2">
      <c r="Q1009" s="86"/>
    </row>
    <row r="1010" spans="17:17" x14ac:dyDescent="0.2">
      <c r="Q1010" s="86"/>
    </row>
    <row r="1011" spans="17:17" x14ac:dyDescent="0.2">
      <c r="Q1011" s="86"/>
    </row>
    <row r="1012" spans="17:17" x14ac:dyDescent="0.2">
      <c r="Q1012" s="86"/>
    </row>
    <row r="1013" spans="17:17" x14ac:dyDescent="0.2">
      <c r="Q1013" s="86"/>
    </row>
    <row r="1014" spans="17:17" x14ac:dyDescent="0.2">
      <c r="Q1014" s="86"/>
    </row>
    <row r="1015" spans="17:17" x14ac:dyDescent="0.2">
      <c r="Q1015" s="86"/>
    </row>
    <row r="1016" spans="17:17" x14ac:dyDescent="0.2">
      <c r="Q1016" s="86"/>
    </row>
    <row r="1017" spans="17:17" x14ac:dyDescent="0.2">
      <c r="Q1017" s="86"/>
    </row>
    <row r="1018" spans="17:17" x14ac:dyDescent="0.2">
      <c r="Q1018" s="86"/>
    </row>
    <row r="1019" spans="17:17" x14ac:dyDescent="0.2">
      <c r="Q1019" s="86"/>
    </row>
    <row r="1020" spans="17:17" x14ac:dyDescent="0.2">
      <c r="Q1020" s="86"/>
    </row>
    <row r="1021" spans="17:17" x14ac:dyDescent="0.2">
      <c r="Q1021" s="86"/>
    </row>
    <row r="1022" spans="17:17" x14ac:dyDescent="0.2">
      <c r="Q1022" s="86"/>
    </row>
    <row r="1023" spans="17:17" x14ac:dyDescent="0.2">
      <c r="Q1023" s="86"/>
    </row>
    <row r="1024" spans="17:17" x14ac:dyDescent="0.2">
      <c r="Q1024" s="86"/>
    </row>
    <row r="1025" spans="17:17" x14ac:dyDescent="0.2">
      <c r="Q1025" s="86"/>
    </row>
    <row r="1026" spans="17:17" x14ac:dyDescent="0.2">
      <c r="Q1026" s="86"/>
    </row>
    <row r="1027" spans="17:17" x14ac:dyDescent="0.2">
      <c r="Q1027" s="86"/>
    </row>
    <row r="1028" spans="17:17" x14ac:dyDescent="0.2">
      <c r="Q1028" s="86"/>
    </row>
    <row r="1029" spans="17:17" x14ac:dyDescent="0.2">
      <c r="Q1029" s="86"/>
    </row>
    <row r="1030" spans="17:17" x14ac:dyDescent="0.2">
      <c r="Q1030" s="86"/>
    </row>
    <row r="1031" spans="17:17" x14ac:dyDescent="0.2">
      <c r="Q1031" s="86"/>
    </row>
    <row r="1032" spans="17:17" x14ac:dyDescent="0.2">
      <c r="Q1032" s="86"/>
    </row>
    <row r="1033" spans="17:17" x14ac:dyDescent="0.2">
      <c r="Q1033" s="86"/>
    </row>
    <row r="1034" spans="17:17" x14ac:dyDescent="0.2">
      <c r="Q1034" s="86"/>
    </row>
    <row r="1035" spans="17:17" x14ac:dyDescent="0.2">
      <c r="Q1035" s="86"/>
    </row>
    <row r="1036" spans="17:17" x14ac:dyDescent="0.2">
      <c r="Q1036" s="86"/>
    </row>
    <row r="1037" spans="17:17" x14ac:dyDescent="0.2">
      <c r="Q1037" s="86"/>
    </row>
    <row r="1038" spans="17:17" x14ac:dyDescent="0.2">
      <c r="Q1038" s="86"/>
    </row>
    <row r="1039" spans="17:17" x14ac:dyDescent="0.2">
      <c r="Q1039" s="86"/>
    </row>
    <row r="1040" spans="17:17" x14ac:dyDescent="0.2">
      <c r="Q1040" s="86"/>
    </row>
    <row r="1041" spans="17:17" x14ac:dyDescent="0.2">
      <c r="Q1041" s="86"/>
    </row>
    <row r="1042" spans="17:17" x14ac:dyDescent="0.2">
      <c r="Q1042" s="86"/>
    </row>
    <row r="1043" spans="17:17" x14ac:dyDescent="0.2">
      <c r="Q1043" s="86"/>
    </row>
    <row r="1044" spans="17:17" x14ac:dyDescent="0.2">
      <c r="Q1044" s="86"/>
    </row>
    <row r="1045" spans="17:17" x14ac:dyDescent="0.2">
      <c r="Q1045" s="86"/>
    </row>
    <row r="1046" spans="17:17" x14ac:dyDescent="0.2">
      <c r="Q1046" s="86"/>
    </row>
    <row r="1047" spans="17:17" x14ac:dyDescent="0.2">
      <c r="Q1047" s="86"/>
    </row>
    <row r="1048" spans="17:17" x14ac:dyDescent="0.2">
      <c r="Q1048" s="86"/>
    </row>
    <row r="1049" spans="17:17" x14ac:dyDescent="0.2">
      <c r="Q1049" s="86"/>
    </row>
    <row r="1050" spans="17:17" x14ac:dyDescent="0.2">
      <c r="Q1050" s="86"/>
    </row>
    <row r="1051" spans="17:17" x14ac:dyDescent="0.2">
      <c r="Q1051" s="86"/>
    </row>
    <row r="1052" spans="17:17" x14ac:dyDescent="0.2">
      <c r="Q1052" s="86"/>
    </row>
    <row r="1053" spans="17:17" x14ac:dyDescent="0.2">
      <c r="Q1053" s="86"/>
    </row>
    <row r="1054" spans="17:17" x14ac:dyDescent="0.2">
      <c r="Q1054" s="86"/>
    </row>
    <row r="1055" spans="17:17" x14ac:dyDescent="0.2">
      <c r="Q1055" s="86"/>
    </row>
    <row r="1056" spans="17:17" x14ac:dyDescent="0.2">
      <c r="Q1056" s="86"/>
    </row>
    <row r="1057" spans="17:17" x14ac:dyDescent="0.2">
      <c r="Q1057" s="86"/>
    </row>
    <row r="1058" spans="17:17" x14ac:dyDescent="0.2">
      <c r="Q1058" s="86"/>
    </row>
    <row r="1059" spans="17:17" x14ac:dyDescent="0.2">
      <c r="Q1059" s="86"/>
    </row>
    <row r="1060" spans="17:17" x14ac:dyDescent="0.2">
      <c r="Q1060" s="86"/>
    </row>
    <row r="1061" spans="17:17" x14ac:dyDescent="0.2">
      <c r="Q1061" s="86"/>
    </row>
    <row r="1062" spans="17:17" x14ac:dyDescent="0.2">
      <c r="Q1062" s="86"/>
    </row>
    <row r="1063" spans="17:17" x14ac:dyDescent="0.2">
      <c r="Q1063" s="86"/>
    </row>
    <row r="1064" spans="17:17" x14ac:dyDescent="0.2">
      <c r="Q1064" s="86"/>
    </row>
    <row r="1065" spans="17:17" x14ac:dyDescent="0.2">
      <c r="Q1065" s="86"/>
    </row>
    <row r="1066" spans="17:17" x14ac:dyDescent="0.2">
      <c r="Q1066" s="86"/>
    </row>
    <row r="1067" spans="17:17" x14ac:dyDescent="0.2">
      <c r="Q1067" s="86"/>
    </row>
    <row r="1068" spans="17:17" x14ac:dyDescent="0.2">
      <c r="Q1068" s="86"/>
    </row>
    <row r="1069" spans="17:17" x14ac:dyDescent="0.2">
      <c r="Q1069" s="86"/>
    </row>
    <row r="1070" spans="17:17" x14ac:dyDescent="0.2">
      <c r="Q1070" s="86"/>
    </row>
    <row r="1071" spans="17:17" x14ac:dyDescent="0.2">
      <c r="Q1071" s="86"/>
    </row>
    <row r="1072" spans="17:17" x14ac:dyDescent="0.2">
      <c r="Q1072" s="86"/>
    </row>
    <row r="1073" spans="17:17" x14ac:dyDescent="0.2">
      <c r="Q1073" s="86"/>
    </row>
    <row r="1074" spans="17:17" x14ac:dyDescent="0.2">
      <c r="Q1074" s="86"/>
    </row>
    <row r="1075" spans="17:17" x14ac:dyDescent="0.2">
      <c r="Q1075" s="86"/>
    </row>
    <row r="1076" spans="17:17" x14ac:dyDescent="0.2">
      <c r="Q1076" s="86"/>
    </row>
    <row r="1077" spans="17:17" x14ac:dyDescent="0.2">
      <c r="Q1077" s="86"/>
    </row>
    <row r="1078" spans="17:17" x14ac:dyDescent="0.2">
      <c r="Q1078" s="86"/>
    </row>
    <row r="1079" spans="17:17" x14ac:dyDescent="0.2">
      <c r="Q1079" s="86"/>
    </row>
    <row r="1080" spans="17:17" x14ac:dyDescent="0.2">
      <c r="Q1080" s="86"/>
    </row>
    <row r="1081" spans="17:17" x14ac:dyDescent="0.2">
      <c r="Q1081" s="86"/>
    </row>
    <row r="1082" spans="17:17" x14ac:dyDescent="0.2">
      <c r="Q1082" s="86"/>
    </row>
    <row r="1083" spans="17:17" x14ac:dyDescent="0.2">
      <c r="Q1083" s="86"/>
    </row>
    <row r="1084" spans="17:17" x14ac:dyDescent="0.2">
      <c r="Q1084" s="86"/>
    </row>
    <row r="1085" spans="17:17" x14ac:dyDescent="0.2">
      <c r="Q1085" s="86"/>
    </row>
    <row r="1086" spans="17:17" x14ac:dyDescent="0.2">
      <c r="Q1086" s="86"/>
    </row>
    <row r="1087" spans="17:17" x14ac:dyDescent="0.2">
      <c r="Q1087" s="86"/>
    </row>
    <row r="1088" spans="17:17" x14ac:dyDescent="0.2">
      <c r="Q1088" s="86"/>
    </row>
    <row r="1089" spans="17:17" x14ac:dyDescent="0.2">
      <c r="Q1089" s="86"/>
    </row>
    <row r="1090" spans="17:17" x14ac:dyDescent="0.2">
      <c r="Q1090" s="86"/>
    </row>
    <row r="1091" spans="17:17" x14ac:dyDescent="0.2">
      <c r="Q1091" s="86"/>
    </row>
    <row r="1092" spans="17:17" x14ac:dyDescent="0.2">
      <c r="Q1092" s="86"/>
    </row>
    <row r="1093" spans="17:17" x14ac:dyDescent="0.2">
      <c r="Q1093" s="86"/>
    </row>
    <row r="1094" spans="17:17" x14ac:dyDescent="0.2">
      <c r="Q1094" s="86"/>
    </row>
    <row r="1095" spans="17:17" x14ac:dyDescent="0.2">
      <c r="Q1095" s="86"/>
    </row>
    <row r="1096" spans="17:17" x14ac:dyDescent="0.2">
      <c r="Q1096" s="86"/>
    </row>
    <row r="1097" spans="17:17" x14ac:dyDescent="0.2">
      <c r="Q1097" s="86"/>
    </row>
    <row r="1098" spans="17:17" x14ac:dyDescent="0.2">
      <c r="Q1098" s="86"/>
    </row>
    <row r="1099" spans="17:17" x14ac:dyDescent="0.2">
      <c r="Q1099" s="86"/>
    </row>
  </sheetData>
  <mergeCells count="226">
    <mergeCell ref="L34:L35"/>
    <mergeCell ref="M34:M35"/>
    <mergeCell ref="L32:L33"/>
    <mergeCell ref="M32:M33"/>
    <mergeCell ref="D34:D35"/>
    <mergeCell ref="E34:E35"/>
    <mergeCell ref="F34:F35"/>
    <mergeCell ref="G34:G35"/>
    <mergeCell ref="H34:H35"/>
    <mergeCell ref="I34:I35"/>
    <mergeCell ref="J34:J35"/>
    <mergeCell ref="K34:K35"/>
    <mergeCell ref="L30:L31"/>
    <mergeCell ref="M30:M31"/>
    <mergeCell ref="D32:D33"/>
    <mergeCell ref="E32:E33"/>
    <mergeCell ref="F32:F33"/>
    <mergeCell ref="G32:G33"/>
    <mergeCell ref="H32:H33"/>
    <mergeCell ref="I32:I33"/>
    <mergeCell ref="J32:J33"/>
    <mergeCell ref="K32:K33"/>
    <mergeCell ref="L28:L29"/>
    <mergeCell ref="M28:M29"/>
    <mergeCell ref="D30:D31"/>
    <mergeCell ref="E30:E31"/>
    <mergeCell ref="F30:F31"/>
    <mergeCell ref="G30:G31"/>
    <mergeCell ref="H30:H31"/>
    <mergeCell ref="I30:I31"/>
    <mergeCell ref="J30:J31"/>
    <mergeCell ref="K30:K31"/>
    <mergeCell ref="H28:H29"/>
    <mergeCell ref="I28:I29"/>
    <mergeCell ref="J28:J29"/>
    <mergeCell ref="K28:K29"/>
    <mergeCell ref="D28:D29"/>
    <mergeCell ref="E28:E29"/>
    <mergeCell ref="F28:F29"/>
    <mergeCell ref="G28:G29"/>
    <mergeCell ref="F25:F26"/>
    <mergeCell ref="E25:E26"/>
    <mergeCell ref="D25:D26"/>
    <mergeCell ref="N25:N26"/>
    <mergeCell ref="J25:J26"/>
    <mergeCell ref="I25:I26"/>
    <mergeCell ref="H25:H26"/>
    <mergeCell ref="G25:G26"/>
    <mergeCell ref="O25:O26"/>
    <mergeCell ref="M25:M26"/>
    <mergeCell ref="L25:L26"/>
    <mergeCell ref="K25:K26"/>
    <mergeCell ref="N23:N24"/>
    <mergeCell ref="O23:O24"/>
    <mergeCell ref="F23:F24"/>
    <mergeCell ref="G23:G24"/>
    <mergeCell ref="H23:H24"/>
    <mergeCell ref="K23:K24"/>
    <mergeCell ref="J23:J24"/>
    <mergeCell ref="I23:I24"/>
    <mergeCell ref="N21:N22"/>
    <mergeCell ref="O21:O22"/>
    <mergeCell ref="B23:C24"/>
    <mergeCell ref="B25:C26"/>
    <mergeCell ref="D21:D22"/>
    <mergeCell ref="E21:E22"/>
    <mergeCell ref="D23:D24"/>
    <mergeCell ref="E23:E24"/>
    <mergeCell ref="L23:L24"/>
    <mergeCell ref="M23:M24"/>
    <mergeCell ref="J21:J22"/>
    <mergeCell ref="K21:K22"/>
    <mergeCell ref="F21:F22"/>
    <mergeCell ref="G21:G22"/>
    <mergeCell ref="L21:L22"/>
    <mergeCell ref="M21:M22"/>
    <mergeCell ref="N43:N44"/>
    <mergeCell ref="O43:O44"/>
    <mergeCell ref="H19:H20"/>
    <mergeCell ref="I19:I20"/>
    <mergeCell ref="J19:J20"/>
    <mergeCell ref="K19:K20"/>
    <mergeCell ref="L19:L20"/>
    <mergeCell ref="M19:M20"/>
    <mergeCell ref="H21:H22"/>
    <mergeCell ref="I21:I22"/>
    <mergeCell ref="N19:N20"/>
    <mergeCell ref="O19:O20"/>
    <mergeCell ref="N39:N40"/>
    <mergeCell ref="O39:O40"/>
    <mergeCell ref="N41:N42"/>
    <mergeCell ref="O41:O42"/>
    <mergeCell ref="N34:N35"/>
    <mergeCell ref="O34:O35"/>
    <mergeCell ref="N37:N38"/>
    <mergeCell ref="O37:O38"/>
    <mergeCell ref="N30:N31"/>
    <mergeCell ref="O30:O31"/>
    <mergeCell ref="N32:N33"/>
    <mergeCell ref="O32:O33"/>
    <mergeCell ref="C3:N4"/>
    <mergeCell ref="B9:C9"/>
    <mergeCell ref="D8:E8"/>
    <mergeCell ref="F8:G8"/>
    <mergeCell ref="L8:M8"/>
    <mergeCell ref="J8:K8"/>
    <mergeCell ref="H8:I8"/>
    <mergeCell ref="B8:C8"/>
    <mergeCell ref="B6:O7"/>
    <mergeCell ref="N8:O8"/>
    <mergeCell ref="N10:N11"/>
    <mergeCell ref="O10:O11"/>
    <mergeCell ref="L10:L11"/>
    <mergeCell ref="M10:M11"/>
    <mergeCell ref="N12:N13"/>
    <mergeCell ref="O12:O13"/>
    <mergeCell ref="O16:O17"/>
    <mergeCell ref="N28:N29"/>
    <mergeCell ref="O28:O29"/>
    <mergeCell ref="B10:C11"/>
    <mergeCell ref="B12:C13"/>
    <mergeCell ref="B14:C15"/>
    <mergeCell ref="N14:N15"/>
    <mergeCell ref="O14:O15"/>
    <mergeCell ref="B19:C20"/>
    <mergeCell ref="B21:C22"/>
    <mergeCell ref="F37:F38"/>
    <mergeCell ref="G37:G38"/>
    <mergeCell ref="H37:H38"/>
    <mergeCell ref="B16:C17"/>
    <mergeCell ref="B28:C29"/>
    <mergeCell ref="B18:O18"/>
    <mergeCell ref="B27:O27"/>
    <mergeCell ref="D19:D20"/>
    <mergeCell ref="E19:E20"/>
    <mergeCell ref="N16:N17"/>
    <mergeCell ref="J37:J38"/>
    <mergeCell ref="K37:K38"/>
    <mergeCell ref="L37:L38"/>
    <mergeCell ref="B30:C31"/>
    <mergeCell ref="B32:C33"/>
    <mergeCell ref="B34:C35"/>
    <mergeCell ref="B37:C38"/>
    <mergeCell ref="B36:O36"/>
    <mergeCell ref="D37:D38"/>
    <mergeCell ref="E37:E38"/>
    <mergeCell ref="M37:M38"/>
    <mergeCell ref="E39:E40"/>
    <mergeCell ref="F39:F40"/>
    <mergeCell ref="G39:G40"/>
    <mergeCell ref="H39:H40"/>
    <mergeCell ref="I39:I40"/>
    <mergeCell ref="J39:J40"/>
    <mergeCell ref="L39:L40"/>
    <mergeCell ref="E41:E42"/>
    <mergeCell ref="F41:F42"/>
    <mergeCell ref="M39:M40"/>
    <mergeCell ref="I37:I38"/>
    <mergeCell ref="D39:D40"/>
    <mergeCell ref="B47:F47"/>
    <mergeCell ref="K41:K42"/>
    <mergeCell ref="L41:L42"/>
    <mergeCell ref="B41:C42"/>
    <mergeCell ref="B43:C44"/>
    <mergeCell ref="B49:F49"/>
    <mergeCell ref="B50:F50"/>
    <mergeCell ref="K43:K44"/>
    <mergeCell ref="H43:H44"/>
    <mergeCell ref="I43:I44"/>
    <mergeCell ref="J43:J44"/>
    <mergeCell ref="D43:D44"/>
    <mergeCell ref="E43:E44"/>
    <mergeCell ref="F43:F44"/>
    <mergeCell ref="G43:G44"/>
    <mergeCell ref="J10:J11"/>
    <mergeCell ref="K10:K11"/>
    <mergeCell ref="G41:G42"/>
    <mergeCell ref="H41:H42"/>
    <mergeCell ref="C1:N2"/>
    <mergeCell ref="B48:F48"/>
    <mergeCell ref="K39:K40"/>
    <mergeCell ref="B39:C40"/>
    <mergeCell ref="M41:M42"/>
    <mergeCell ref="D41:D42"/>
    <mergeCell ref="D10:D11"/>
    <mergeCell ref="E10:E11"/>
    <mergeCell ref="F10:F11"/>
    <mergeCell ref="G10:G11"/>
    <mergeCell ref="H10:H11"/>
    <mergeCell ref="I10:I11"/>
    <mergeCell ref="F12:F13"/>
    <mergeCell ref="G12:G13"/>
    <mergeCell ref="H12:H13"/>
    <mergeCell ref="I12:I13"/>
    <mergeCell ref="L43:L44"/>
    <mergeCell ref="M43:M44"/>
    <mergeCell ref="I41:I42"/>
    <mergeCell ref="J41:J42"/>
    <mergeCell ref="F19:F20"/>
    <mergeCell ref="G19:G20"/>
    <mergeCell ref="L12:L13"/>
    <mergeCell ref="M12:M13"/>
    <mergeCell ref="D14:D15"/>
    <mergeCell ref="E14:E15"/>
    <mergeCell ref="F14:F15"/>
    <mergeCell ref="G14:G15"/>
    <mergeCell ref="H14:H15"/>
    <mergeCell ref="I14:I15"/>
    <mergeCell ref="D12:D13"/>
    <mergeCell ref="E12:E13"/>
    <mergeCell ref="H16:H17"/>
    <mergeCell ref="I16:I17"/>
    <mergeCell ref="J16:J17"/>
    <mergeCell ref="K16:K17"/>
    <mergeCell ref="J12:J13"/>
    <mergeCell ref="K12:K13"/>
    <mergeCell ref="L14:L15"/>
    <mergeCell ref="M14:M15"/>
    <mergeCell ref="D16:D17"/>
    <mergeCell ref="E16:E17"/>
    <mergeCell ref="F16:F17"/>
    <mergeCell ref="G16:G17"/>
    <mergeCell ref="L16:L17"/>
    <mergeCell ref="M16:M17"/>
    <mergeCell ref="J14:J15"/>
    <mergeCell ref="K14:K15"/>
  </mergeCells>
  <pageMargins left="0" right="0" top="1.299212598425197" bottom="0.98425196850393704" header="0.51181102362204722" footer="0.51181102362204722"/>
  <pageSetup paperSize="9" orientation="portrait" horizont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3"/>
  <sheetViews>
    <sheetView view="pageBreakPreview" zoomScaleNormal="100" zoomScaleSheetLayoutView="100" workbookViewId="0">
      <selection activeCell="A12" sqref="A12"/>
    </sheetView>
  </sheetViews>
  <sheetFormatPr baseColWidth="10" defaultColWidth="10.42578125" defaultRowHeight="11.25" x14ac:dyDescent="0.2"/>
  <cols>
    <col min="1" max="1" width="14.7109375" style="73" customWidth="1"/>
    <col min="2" max="5" width="7.7109375" style="73" customWidth="1"/>
    <col min="6" max="11" width="8.7109375" style="73" customWidth="1"/>
    <col min="12" max="16384" width="10.42578125" style="73"/>
  </cols>
  <sheetData>
    <row r="2" spans="2:23" ht="18.75" customHeight="1" x14ac:dyDescent="0.25">
      <c r="B2" s="491"/>
      <c r="C2" s="491"/>
      <c r="D2" s="491"/>
      <c r="E2" s="491"/>
      <c r="F2" s="491"/>
      <c r="G2" s="491"/>
      <c r="H2" s="491"/>
      <c r="I2" s="491"/>
      <c r="J2" s="491"/>
      <c r="K2" s="491"/>
    </row>
    <row r="3" spans="2:23" ht="18.75" customHeight="1" x14ac:dyDescent="0.25">
      <c r="B3" s="491" t="s">
        <v>37</v>
      </c>
      <c r="C3" s="491"/>
      <c r="D3" s="491"/>
      <c r="E3" s="491"/>
      <c r="F3" s="491"/>
      <c r="G3" s="491"/>
      <c r="H3" s="491"/>
      <c r="I3" s="491"/>
      <c r="J3" s="491"/>
      <c r="K3" s="491"/>
      <c r="L3" s="88"/>
      <c r="M3" s="88"/>
      <c r="N3" s="88"/>
      <c r="O3" s="88"/>
      <c r="P3" s="88"/>
      <c r="Q3" s="88"/>
      <c r="R3" s="88"/>
      <c r="S3" s="88"/>
      <c r="T3" s="88"/>
      <c r="U3" s="72"/>
      <c r="V3" s="72"/>
      <c r="W3" s="72"/>
    </row>
    <row r="4" spans="2:23" ht="18.75" customHeight="1" x14ac:dyDescent="0.2">
      <c r="B4" s="492" t="s">
        <v>217</v>
      </c>
      <c r="C4" s="492"/>
      <c r="D4" s="492"/>
      <c r="E4" s="492"/>
      <c r="F4" s="492"/>
      <c r="G4" s="492"/>
      <c r="H4" s="492"/>
      <c r="I4" s="492"/>
      <c r="J4" s="492"/>
      <c r="K4" s="492"/>
      <c r="L4" s="88"/>
      <c r="M4" s="88"/>
      <c r="N4" s="88"/>
      <c r="O4" s="88"/>
      <c r="P4" s="88"/>
      <c r="Q4" s="88"/>
      <c r="R4" s="88"/>
      <c r="S4" s="88"/>
      <c r="T4" s="88"/>
      <c r="U4" s="72"/>
      <c r="V4" s="72"/>
      <c r="W4" s="72"/>
    </row>
    <row r="5" spans="2:23" ht="18.75" customHeight="1" x14ac:dyDescent="0.2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2:23" ht="18.75" customHeight="1" x14ac:dyDescent="0.2">
      <c r="B6" s="500" t="s">
        <v>7</v>
      </c>
      <c r="C6" s="501"/>
      <c r="D6" s="501"/>
      <c r="E6" s="501"/>
      <c r="F6" s="91" t="s">
        <v>50</v>
      </c>
      <c r="G6" s="91" t="s">
        <v>56</v>
      </c>
      <c r="H6" s="91" t="s">
        <v>65</v>
      </c>
      <c r="I6" s="91" t="s">
        <v>75</v>
      </c>
      <c r="J6" s="91" t="s">
        <v>88</v>
      </c>
      <c r="K6" s="91" t="s">
        <v>102</v>
      </c>
      <c r="L6" s="503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</row>
    <row r="7" spans="2:23" ht="18.75" customHeight="1" x14ac:dyDescent="0.2">
      <c r="B7" s="497" t="s">
        <v>189</v>
      </c>
      <c r="C7" s="498"/>
      <c r="D7" s="498"/>
      <c r="E7" s="498"/>
      <c r="F7" s="505" t="s">
        <v>191</v>
      </c>
      <c r="G7" s="506"/>
      <c r="H7" s="506"/>
      <c r="I7" s="506"/>
      <c r="J7" s="506"/>
      <c r="K7" s="507"/>
      <c r="L7" s="75"/>
      <c r="M7" s="75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2:23" ht="18.75" customHeight="1" x14ac:dyDescent="0.2">
      <c r="B8" s="500" t="s">
        <v>1</v>
      </c>
      <c r="C8" s="501"/>
      <c r="D8" s="501"/>
      <c r="E8" s="501"/>
      <c r="F8" s="494" t="s">
        <v>37</v>
      </c>
      <c r="G8" s="495"/>
      <c r="H8" s="495"/>
      <c r="I8" s="495"/>
      <c r="J8" s="495"/>
      <c r="K8" s="496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</row>
    <row r="9" spans="2:23" ht="18.75" customHeight="1" x14ac:dyDescent="0.2">
      <c r="B9" s="497" t="s">
        <v>2</v>
      </c>
      <c r="C9" s="498"/>
      <c r="D9" s="498"/>
      <c r="E9" s="498"/>
      <c r="F9" s="497" t="s">
        <v>38</v>
      </c>
      <c r="G9" s="498"/>
      <c r="H9" s="498"/>
      <c r="I9" s="498"/>
      <c r="J9" s="498"/>
      <c r="K9" s="499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</row>
    <row r="10" spans="2:23" ht="18.75" customHeight="1" x14ac:dyDescent="0.2">
      <c r="B10" s="500" t="s">
        <v>39</v>
      </c>
      <c r="C10" s="501"/>
      <c r="D10" s="501"/>
      <c r="E10" s="511"/>
      <c r="F10" s="78" t="s">
        <v>41</v>
      </c>
      <c r="G10" s="78" t="s">
        <v>43</v>
      </c>
      <c r="H10" s="78" t="s">
        <v>43</v>
      </c>
      <c r="I10" s="78" t="s">
        <v>44</v>
      </c>
      <c r="J10" s="91" t="s">
        <v>46</v>
      </c>
      <c r="K10" s="91" t="s">
        <v>46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</row>
    <row r="11" spans="2:23" ht="18.75" customHeight="1" x14ac:dyDescent="0.2">
      <c r="B11" s="494" t="s">
        <v>42</v>
      </c>
      <c r="C11" s="495"/>
      <c r="D11" s="495"/>
      <c r="E11" s="496"/>
      <c r="F11" s="78" t="s">
        <v>43</v>
      </c>
      <c r="G11" s="78" t="s">
        <v>44</v>
      </c>
      <c r="H11" s="78" t="s">
        <v>46</v>
      </c>
      <c r="I11" s="78" t="s">
        <v>47</v>
      </c>
      <c r="J11" s="92" t="s">
        <v>192</v>
      </c>
      <c r="K11" s="92" t="s">
        <v>49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2:23" ht="18.75" customHeight="1" x14ac:dyDescent="0.2">
      <c r="B12" s="494" t="s">
        <v>45</v>
      </c>
      <c r="C12" s="495"/>
      <c r="D12" s="495"/>
      <c r="E12" s="496"/>
      <c r="F12" s="78" t="s">
        <v>46</v>
      </c>
      <c r="G12" s="78" t="s">
        <v>47</v>
      </c>
      <c r="H12" s="78" t="s">
        <v>49</v>
      </c>
      <c r="I12" s="78" t="s">
        <v>51</v>
      </c>
      <c r="J12" s="92" t="s">
        <v>61</v>
      </c>
      <c r="K12" s="92" t="s">
        <v>53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</row>
    <row r="13" spans="2:23" ht="18.75" customHeight="1" x14ac:dyDescent="0.2">
      <c r="B13" s="494" t="s">
        <v>48</v>
      </c>
      <c r="C13" s="495"/>
      <c r="D13" s="495"/>
      <c r="E13" s="496"/>
      <c r="F13" s="78" t="s">
        <v>47</v>
      </c>
      <c r="G13" s="78" t="s">
        <v>49</v>
      </c>
      <c r="H13" s="78" t="s">
        <v>53</v>
      </c>
      <c r="I13" s="78" t="s">
        <v>131</v>
      </c>
      <c r="J13" s="92" t="s">
        <v>57</v>
      </c>
      <c r="K13" s="92" t="s">
        <v>55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</row>
    <row r="14" spans="2:23" ht="18.75" customHeight="1" x14ac:dyDescent="0.2">
      <c r="B14" s="508" t="s">
        <v>50</v>
      </c>
      <c r="C14" s="509"/>
      <c r="D14" s="509"/>
      <c r="E14" s="510"/>
      <c r="F14" s="79" t="s">
        <v>49</v>
      </c>
      <c r="G14" s="79" t="s">
        <v>53</v>
      </c>
      <c r="H14" s="79" t="s">
        <v>55</v>
      </c>
      <c r="I14" s="79" t="s">
        <v>59</v>
      </c>
      <c r="J14" s="93" t="s">
        <v>59</v>
      </c>
      <c r="K14" s="93" t="s">
        <v>58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</row>
    <row r="15" spans="2:23" ht="18.75" customHeight="1" x14ac:dyDescent="0.2">
      <c r="B15" s="500" t="s">
        <v>52</v>
      </c>
      <c r="C15" s="501"/>
      <c r="D15" s="501"/>
      <c r="E15" s="511"/>
      <c r="F15" s="74" t="s">
        <v>61</v>
      </c>
      <c r="G15" s="74" t="s">
        <v>55</v>
      </c>
      <c r="H15" s="74" t="s">
        <v>62</v>
      </c>
      <c r="I15" s="74" t="s">
        <v>132</v>
      </c>
      <c r="J15" s="91" t="s">
        <v>68</v>
      </c>
      <c r="K15" s="91" t="s">
        <v>64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</row>
    <row r="16" spans="2:23" ht="18.75" customHeight="1" x14ac:dyDescent="0.2">
      <c r="B16" s="494" t="s">
        <v>54</v>
      </c>
      <c r="C16" s="495"/>
      <c r="D16" s="495"/>
      <c r="E16" s="496"/>
      <c r="F16" s="78" t="s">
        <v>57</v>
      </c>
      <c r="G16" s="78" t="s">
        <v>133</v>
      </c>
      <c r="H16" s="78" t="s">
        <v>134</v>
      </c>
      <c r="I16" s="78" t="s">
        <v>134</v>
      </c>
      <c r="J16" s="92" t="s">
        <v>135</v>
      </c>
      <c r="K16" s="92" t="s">
        <v>135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</row>
    <row r="17" spans="2:23" ht="18.75" customHeight="1" x14ac:dyDescent="0.2">
      <c r="B17" s="494" t="s">
        <v>56</v>
      </c>
      <c r="C17" s="495"/>
      <c r="D17" s="495"/>
      <c r="E17" s="496"/>
      <c r="F17" s="78" t="s">
        <v>59</v>
      </c>
      <c r="G17" s="78" t="s">
        <v>132</v>
      </c>
      <c r="H17" s="78" t="s">
        <v>66</v>
      </c>
      <c r="I17" s="78" t="s">
        <v>66</v>
      </c>
      <c r="J17" s="92" t="s">
        <v>193</v>
      </c>
      <c r="K17" s="92" t="s">
        <v>193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</row>
    <row r="18" spans="2:23" ht="18.75" customHeight="1" x14ac:dyDescent="0.2">
      <c r="B18" s="494" t="s">
        <v>60</v>
      </c>
      <c r="C18" s="495"/>
      <c r="D18" s="495"/>
      <c r="E18" s="496"/>
      <c r="F18" s="78" t="s">
        <v>133</v>
      </c>
      <c r="G18" s="78" t="s">
        <v>135</v>
      </c>
      <c r="H18" s="78" t="s">
        <v>76</v>
      </c>
      <c r="I18" s="78" t="s">
        <v>76</v>
      </c>
      <c r="J18" s="92" t="s">
        <v>69</v>
      </c>
      <c r="K18" s="92" t="s">
        <v>69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</row>
    <row r="19" spans="2:23" ht="18.75" customHeight="1" x14ac:dyDescent="0.2">
      <c r="B19" s="508" t="s">
        <v>63</v>
      </c>
      <c r="C19" s="509"/>
      <c r="D19" s="509"/>
      <c r="E19" s="510"/>
      <c r="F19" s="79" t="s">
        <v>68</v>
      </c>
      <c r="G19" s="79" t="s">
        <v>136</v>
      </c>
      <c r="H19" s="79" t="s">
        <v>77</v>
      </c>
      <c r="I19" s="79" t="s">
        <v>137</v>
      </c>
      <c r="J19" s="93" t="s">
        <v>77</v>
      </c>
      <c r="K19" s="93" t="s">
        <v>81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</row>
    <row r="20" spans="2:23" ht="18.75" customHeight="1" x14ac:dyDescent="0.2">
      <c r="B20" s="500" t="s">
        <v>65</v>
      </c>
      <c r="C20" s="501"/>
      <c r="D20" s="501"/>
      <c r="E20" s="511"/>
      <c r="F20" s="74" t="s">
        <v>138</v>
      </c>
      <c r="G20" s="74" t="s">
        <v>137</v>
      </c>
      <c r="H20" s="74" t="s">
        <v>139</v>
      </c>
      <c r="I20" s="74" t="s">
        <v>140</v>
      </c>
      <c r="J20" s="91" t="s">
        <v>139</v>
      </c>
      <c r="K20" s="91" t="s">
        <v>139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</row>
    <row r="21" spans="2:23" ht="18.75" customHeight="1" x14ac:dyDescent="0.2">
      <c r="B21" s="494" t="s">
        <v>67</v>
      </c>
      <c r="C21" s="495"/>
      <c r="D21" s="495"/>
      <c r="E21" s="496"/>
      <c r="F21" s="78" t="s">
        <v>74</v>
      </c>
      <c r="G21" s="78" t="s">
        <v>79</v>
      </c>
      <c r="H21" s="78" t="s">
        <v>82</v>
      </c>
      <c r="I21" s="78" t="s">
        <v>83</v>
      </c>
      <c r="J21" s="92" t="s">
        <v>82</v>
      </c>
      <c r="K21" s="92" t="s">
        <v>82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2:23" ht="18.75" customHeight="1" x14ac:dyDescent="0.2">
      <c r="B22" s="494" t="s">
        <v>70</v>
      </c>
      <c r="C22" s="495"/>
      <c r="D22" s="495"/>
      <c r="E22" s="496"/>
      <c r="F22" s="78" t="s">
        <v>141</v>
      </c>
      <c r="G22" s="78" t="s">
        <v>142</v>
      </c>
      <c r="H22" s="78" t="s">
        <v>143</v>
      </c>
      <c r="I22" s="78" t="s">
        <v>144</v>
      </c>
      <c r="J22" s="92" t="s">
        <v>143</v>
      </c>
      <c r="K22" s="92" t="s">
        <v>143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2:23" ht="18.75" customHeight="1" x14ac:dyDescent="0.2">
      <c r="B23" s="494" t="s">
        <v>75</v>
      </c>
      <c r="C23" s="495"/>
      <c r="D23" s="495"/>
      <c r="E23" s="496"/>
      <c r="F23" s="78" t="s">
        <v>86</v>
      </c>
      <c r="G23" s="78" t="s">
        <v>91</v>
      </c>
      <c r="H23" s="78" t="s">
        <v>145</v>
      </c>
      <c r="I23" s="78" t="s">
        <v>103</v>
      </c>
      <c r="J23" s="92" t="s">
        <v>145</v>
      </c>
      <c r="K23" s="92" t="s">
        <v>96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</row>
    <row r="24" spans="2:23" ht="18.75" customHeight="1" x14ac:dyDescent="0.2">
      <c r="B24" s="508" t="s">
        <v>80</v>
      </c>
      <c r="C24" s="509"/>
      <c r="D24" s="509"/>
      <c r="E24" s="510"/>
      <c r="F24" s="79" t="s">
        <v>145</v>
      </c>
      <c r="G24" s="79" t="s">
        <v>146</v>
      </c>
      <c r="H24" s="79" t="s">
        <v>100</v>
      </c>
      <c r="I24" s="79" t="s">
        <v>104</v>
      </c>
      <c r="J24" s="93" t="s">
        <v>194</v>
      </c>
      <c r="K24" s="93" t="s">
        <v>100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2:23" ht="18.75" customHeight="1" x14ac:dyDescent="0.2">
      <c r="B25" s="500" t="s">
        <v>84</v>
      </c>
      <c r="C25" s="501"/>
      <c r="D25" s="501"/>
      <c r="E25" s="511"/>
      <c r="F25" s="74" t="s">
        <v>147</v>
      </c>
      <c r="G25" s="74" t="s">
        <v>148</v>
      </c>
      <c r="H25" s="74" t="s">
        <v>149</v>
      </c>
      <c r="I25" s="74" t="s">
        <v>150</v>
      </c>
      <c r="J25" s="91" t="s">
        <v>151</v>
      </c>
      <c r="K25" s="91" t="s">
        <v>149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</row>
    <row r="26" spans="2:23" ht="18.75" customHeight="1" x14ac:dyDescent="0.2">
      <c r="B26" s="494" t="s">
        <v>88</v>
      </c>
      <c r="C26" s="495"/>
      <c r="D26" s="495"/>
      <c r="E26" s="496"/>
      <c r="F26" s="78" t="s">
        <v>148</v>
      </c>
      <c r="G26" s="78" t="s">
        <v>151</v>
      </c>
      <c r="H26" s="78" t="s">
        <v>152</v>
      </c>
      <c r="I26" s="78" t="s">
        <v>115</v>
      </c>
      <c r="J26" s="92" t="s">
        <v>115</v>
      </c>
      <c r="K26" s="92" t="s">
        <v>155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</row>
    <row r="27" spans="2:23" ht="18.75" customHeight="1" x14ac:dyDescent="0.2">
      <c r="B27" s="494" t="s">
        <v>92</v>
      </c>
      <c r="C27" s="495"/>
      <c r="D27" s="495"/>
      <c r="E27" s="496"/>
      <c r="F27" s="78" t="s">
        <v>153</v>
      </c>
      <c r="G27" s="78" t="s">
        <v>154</v>
      </c>
      <c r="H27" s="78" t="s">
        <v>119</v>
      </c>
      <c r="I27" s="78" t="s">
        <v>127</v>
      </c>
      <c r="J27" s="92" t="s">
        <v>123</v>
      </c>
      <c r="K27" s="92" t="s">
        <v>195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</row>
    <row r="28" spans="2:23" ht="18.75" customHeight="1" x14ac:dyDescent="0.2">
      <c r="B28" s="494" t="s">
        <v>97</v>
      </c>
      <c r="C28" s="495"/>
      <c r="D28" s="495"/>
      <c r="E28" s="496"/>
      <c r="F28" s="78" t="s">
        <v>155</v>
      </c>
      <c r="G28" s="78" t="s">
        <v>123</v>
      </c>
      <c r="H28" s="78" t="s">
        <v>156</v>
      </c>
      <c r="I28" s="78" t="s">
        <v>157</v>
      </c>
      <c r="J28" s="92" t="s">
        <v>124</v>
      </c>
      <c r="K28" s="92" t="s">
        <v>196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</row>
    <row r="29" spans="2:23" ht="18.75" customHeight="1" x14ac:dyDescent="0.2">
      <c r="B29" s="508" t="s">
        <v>102</v>
      </c>
      <c r="C29" s="509"/>
      <c r="D29" s="509"/>
      <c r="E29" s="510"/>
      <c r="F29" s="79" t="s">
        <v>158</v>
      </c>
      <c r="G29" s="79" t="s">
        <v>159</v>
      </c>
      <c r="H29" s="79" t="s">
        <v>160</v>
      </c>
      <c r="I29" s="79" t="s">
        <v>161</v>
      </c>
      <c r="J29" s="93" t="s">
        <v>197</v>
      </c>
      <c r="K29" s="93" t="s">
        <v>197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</row>
    <row r="30" spans="2:23" ht="18.75" customHeight="1" x14ac:dyDescent="0.2">
      <c r="B30" s="494" t="s">
        <v>107</v>
      </c>
      <c r="C30" s="495"/>
      <c r="D30" s="495"/>
      <c r="E30" s="496"/>
      <c r="F30" s="78" t="s">
        <v>162</v>
      </c>
      <c r="G30" s="78" t="s">
        <v>161</v>
      </c>
      <c r="H30" s="78" t="s">
        <v>163</v>
      </c>
      <c r="I30" s="78" t="s">
        <v>164</v>
      </c>
      <c r="J30" s="91" t="s">
        <v>198</v>
      </c>
      <c r="K30" s="91" t="s">
        <v>199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</row>
    <row r="31" spans="2:23" ht="18.75" customHeight="1" x14ac:dyDescent="0.2">
      <c r="B31" s="494" t="s">
        <v>111</v>
      </c>
      <c r="C31" s="495"/>
      <c r="D31" s="495"/>
      <c r="E31" s="496"/>
      <c r="F31" s="78" t="s">
        <v>165</v>
      </c>
      <c r="G31" s="78" t="s">
        <v>166</v>
      </c>
      <c r="H31" s="78" t="s">
        <v>167</v>
      </c>
      <c r="I31" s="78" t="s">
        <v>168</v>
      </c>
      <c r="J31" s="92" t="s">
        <v>200</v>
      </c>
      <c r="K31" s="92" t="s">
        <v>170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</row>
    <row r="32" spans="2:23" ht="18.75" customHeight="1" x14ac:dyDescent="0.2">
      <c r="B32" s="494" t="s">
        <v>116</v>
      </c>
      <c r="C32" s="495"/>
      <c r="D32" s="495"/>
      <c r="E32" s="496"/>
      <c r="F32" s="78" t="s">
        <v>169</v>
      </c>
      <c r="G32" s="78" t="s">
        <v>170</v>
      </c>
      <c r="H32" s="78" t="s">
        <v>171</v>
      </c>
      <c r="I32" s="78" t="s">
        <v>172</v>
      </c>
      <c r="J32" s="92" t="s">
        <v>201</v>
      </c>
      <c r="K32" s="92" t="s">
        <v>202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</row>
    <row r="33" spans="2:23" ht="18.75" customHeight="1" x14ac:dyDescent="0.2">
      <c r="B33" s="494" t="s">
        <v>121</v>
      </c>
      <c r="C33" s="495"/>
      <c r="D33" s="495"/>
      <c r="E33" s="496"/>
      <c r="F33" s="78" t="s">
        <v>173</v>
      </c>
      <c r="G33" s="78" t="s">
        <v>174</v>
      </c>
      <c r="H33" s="78" t="s">
        <v>175</v>
      </c>
      <c r="I33" s="78" t="s">
        <v>176</v>
      </c>
      <c r="J33" s="92" t="s">
        <v>203</v>
      </c>
      <c r="K33" s="92" t="s">
        <v>204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</row>
    <row r="34" spans="2:23" ht="18.75" customHeight="1" x14ac:dyDescent="0.2">
      <c r="B34" s="508" t="s">
        <v>126</v>
      </c>
      <c r="C34" s="509"/>
      <c r="D34" s="509"/>
      <c r="E34" s="510"/>
      <c r="F34" s="79" t="s">
        <v>177</v>
      </c>
      <c r="G34" s="79" t="s">
        <v>178</v>
      </c>
      <c r="H34" s="79" t="s">
        <v>179</v>
      </c>
      <c r="I34" s="79" t="s">
        <v>180</v>
      </c>
      <c r="J34" s="93" t="s">
        <v>205</v>
      </c>
      <c r="K34" s="93" t="s">
        <v>206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2:23" ht="18.75" customHeight="1" x14ac:dyDescent="0.2"/>
    <row r="36" spans="2:23" ht="18.75" customHeight="1" x14ac:dyDescent="0.2"/>
    <row r="37" spans="2:23" ht="18.75" customHeight="1" x14ac:dyDescent="0.2"/>
    <row r="38" spans="2:23" ht="18.75" customHeight="1" x14ac:dyDescent="0.2"/>
    <row r="39" spans="2:23" ht="18.75" customHeight="1" x14ac:dyDescent="0.2"/>
    <row r="40" spans="2:23" ht="18.75" customHeight="1" x14ac:dyDescent="0.2"/>
    <row r="41" spans="2:23" ht="18.75" customHeight="1" x14ac:dyDescent="0.2"/>
    <row r="42" spans="2:23" ht="18.75" customHeight="1" x14ac:dyDescent="0.2"/>
    <row r="43" spans="2:23" ht="18.75" customHeight="1" x14ac:dyDescent="0.2"/>
    <row r="44" spans="2:23" ht="18.75" customHeight="1" x14ac:dyDescent="0.2"/>
    <row r="45" spans="2:23" ht="18.75" customHeight="1" x14ac:dyDescent="0.2"/>
    <row r="46" spans="2:23" ht="18.75" customHeight="1" x14ac:dyDescent="0.2"/>
    <row r="47" spans="2:23" ht="18.75" customHeight="1" x14ac:dyDescent="0.2"/>
    <row r="48" spans="2:23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38">
    <mergeCell ref="B34:E34"/>
    <mergeCell ref="B29:E29"/>
    <mergeCell ref="B30:E30"/>
    <mergeCell ref="B31:E31"/>
    <mergeCell ref="B32:E32"/>
    <mergeCell ref="B33:E33"/>
    <mergeCell ref="B22:E22"/>
    <mergeCell ref="B23:E23"/>
    <mergeCell ref="B25:E25"/>
    <mergeCell ref="B26:E26"/>
    <mergeCell ref="B27:E27"/>
    <mergeCell ref="B28:E28"/>
    <mergeCell ref="B15:E15"/>
    <mergeCell ref="B10:E10"/>
    <mergeCell ref="B11:E11"/>
    <mergeCell ref="B16:E16"/>
    <mergeCell ref="B17:E17"/>
    <mergeCell ref="B24:E24"/>
    <mergeCell ref="B18:E18"/>
    <mergeCell ref="B19:E19"/>
    <mergeCell ref="B20:E20"/>
    <mergeCell ref="B21:E21"/>
    <mergeCell ref="B7:E7"/>
    <mergeCell ref="F7:K7"/>
    <mergeCell ref="B6:E6"/>
    <mergeCell ref="B12:E12"/>
    <mergeCell ref="B13:E13"/>
    <mergeCell ref="B14:E14"/>
    <mergeCell ref="B2:K2"/>
    <mergeCell ref="B3:K3"/>
    <mergeCell ref="B4:K4"/>
    <mergeCell ref="L8:W8"/>
    <mergeCell ref="F8:K8"/>
    <mergeCell ref="F9:K9"/>
    <mergeCell ref="B8:E8"/>
    <mergeCell ref="B9:E9"/>
    <mergeCell ref="L9:W9"/>
    <mergeCell ref="L6:W6"/>
  </mergeCells>
  <pageMargins left="0" right="0" top="0.98425196850393704" bottom="0.98425196850393704" header="0.51181102362204722" footer="0.51181102362204722"/>
  <pageSetup paperSize="9" orientation="portrait" horizontalDpi="36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2"/>
  <sheetViews>
    <sheetView view="pageBreakPreview" zoomScaleNormal="100" zoomScaleSheetLayoutView="100" workbookViewId="0">
      <selection activeCell="M12" sqref="M12"/>
    </sheetView>
  </sheetViews>
  <sheetFormatPr baseColWidth="10" defaultColWidth="10.42578125" defaultRowHeight="11.25" x14ac:dyDescent="0.2"/>
  <cols>
    <col min="1" max="1" width="14.7109375" style="65" customWidth="1"/>
    <col min="2" max="5" width="7.7109375" style="65" customWidth="1"/>
    <col min="6" max="11" width="8.7109375" style="65" customWidth="1"/>
    <col min="12" max="16384" width="10.42578125" style="65"/>
  </cols>
  <sheetData>
    <row r="2" spans="2:23" ht="18.75" customHeight="1" x14ac:dyDescent="0.25">
      <c r="B2" s="491"/>
      <c r="C2" s="491"/>
      <c r="D2" s="491"/>
      <c r="E2" s="491"/>
      <c r="F2" s="491"/>
      <c r="G2" s="491"/>
      <c r="H2" s="491"/>
      <c r="I2" s="491"/>
      <c r="J2" s="491"/>
      <c r="K2" s="491"/>
    </row>
    <row r="3" spans="2:23" ht="18.75" customHeight="1" x14ac:dyDescent="0.25">
      <c r="B3" s="491" t="s">
        <v>37</v>
      </c>
      <c r="C3" s="491"/>
      <c r="D3" s="491"/>
      <c r="E3" s="491"/>
      <c r="F3" s="491"/>
      <c r="G3" s="491"/>
      <c r="H3" s="491"/>
      <c r="I3" s="491"/>
      <c r="J3" s="491"/>
      <c r="K3" s="491"/>
      <c r="L3" s="89"/>
      <c r="M3" s="89"/>
      <c r="N3" s="89"/>
      <c r="O3" s="89"/>
      <c r="P3" s="89"/>
      <c r="Q3" s="89"/>
      <c r="R3" s="89"/>
      <c r="S3" s="89"/>
      <c r="T3" s="89"/>
      <c r="U3" s="64"/>
      <c r="V3" s="64"/>
      <c r="W3" s="64"/>
    </row>
    <row r="4" spans="2:23" ht="18.75" customHeight="1" x14ac:dyDescent="0.2">
      <c r="B4" s="492" t="s">
        <v>217</v>
      </c>
      <c r="C4" s="492"/>
      <c r="D4" s="492"/>
      <c r="E4" s="492"/>
      <c r="F4" s="492"/>
      <c r="G4" s="492"/>
      <c r="H4" s="492"/>
      <c r="I4" s="492"/>
      <c r="J4" s="492"/>
      <c r="K4" s="492"/>
      <c r="L4" s="89"/>
      <c r="M4" s="89"/>
      <c r="N4" s="89"/>
      <c r="O4" s="89"/>
      <c r="P4" s="89"/>
      <c r="Q4" s="89"/>
      <c r="R4" s="89"/>
      <c r="S4" s="89"/>
      <c r="T4" s="89"/>
      <c r="U4" s="64"/>
      <c r="V4" s="64"/>
      <c r="W4" s="64"/>
    </row>
    <row r="5" spans="2:23" ht="18.75" customHeight="1" x14ac:dyDescent="0.2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2:23" ht="18.75" customHeight="1" x14ac:dyDescent="0.2">
      <c r="B6" s="513" t="s">
        <v>7</v>
      </c>
      <c r="C6" s="514"/>
      <c r="D6" s="514"/>
      <c r="E6" s="514"/>
      <c r="F6" s="90" t="s">
        <v>50</v>
      </c>
      <c r="G6" s="90" t="s">
        <v>56</v>
      </c>
      <c r="H6" s="90" t="s">
        <v>65</v>
      </c>
      <c r="I6" s="90" t="s">
        <v>75</v>
      </c>
      <c r="J6" s="90" t="s">
        <v>88</v>
      </c>
      <c r="K6" s="90" t="s">
        <v>102</v>
      </c>
      <c r="L6" s="520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</row>
    <row r="7" spans="2:23" ht="18.75" customHeight="1" x14ac:dyDescent="0.2">
      <c r="B7" s="516" t="s">
        <v>190</v>
      </c>
      <c r="C7" s="517"/>
      <c r="D7" s="517"/>
      <c r="E7" s="517"/>
      <c r="F7" s="513" t="s">
        <v>191</v>
      </c>
      <c r="G7" s="514"/>
      <c r="H7" s="514"/>
      <c r="I7" s="514"/>
      <c r="J7" s="514"/>
      <c r="K7" s="515"/>
      <c r="L7" s="67"/>
      <c r="M7" s="67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2:23" ht="18.75" customHeight="1" x14ac:dyDescent="0.2">
      <c r="B8" s="513" t="s">
        <v>1</v>
      </c>
      <c r="C8" s="514"/>
      <c r="D8" s="514"/>
      <c r="E8" s="514"/>
      <c r="F8" s="513" t="s">
        <v>37</v>
      </c>
      <c r="G8" s="514"/>
      <c r="H8" s="514"/>
      <c r="I8" s="514"/>
      <c r="J8" s="514"/>
      <c r="K8" s="515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</row>
    <row r="9" spans="2:23" ht="18.75" customHeight="1" x14ac:dyDescent="0.2">
      <c r="B9" s="516" t="s">
        <v>2</v>
      </c>
      <c r="C9" s="517"/>
      <c r="D9" s="517"/>
      <c r="E9" s="517"/>
      <c r="F9" s="516" t="s">
        <v>38</v>
      </c>
      <c r="G9" s="517"/>
      <c r="H9" s="517"/>
      <c r="I9" s="517"/>
      <c r="J9" s="517"/>
      <c r="K9" s="518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</row>
    <row r="10" spans="2:23" ht="18.75" customHeight="1" x14ac:dyDescent="0.2">
      <c r="B10" s="513" t="s">
        <v>39</v>
      </c>
      <c r="C10" s="514"/>
      <c r="D10" s="514"/>
      <c r="E10" s="515"/>
      <c r="F10" s="70" t="s">
        <v>40</v>
      </c>
      <c r="G10" s="70" t="s">
        <v>41</v>
      </c>
      <c r="H10" s="70" t="s">
        <v>41</v>
      </c>
      <c r="I10" s="70" t="s">
        <v>41</v>
      </c>
      <c r="J10" s="94" t="s">
        <v>43</v>
      </c>
      <c r="K10" s="94" t="s">
        <v>43</v>
      </c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2:23" ht="18.75" customHeight="1" x14ac:dyDescent="0.2">
      <c r="B11" s="522" t="s">
        <v>42</v>
      </c>
      <c r="C11" s="523"/>
      <c r="D11" s="523"/>
      <c r="E11" s="524"/>
      <c r="F11" s="70" t="s">
        <v>41</v>
      </c>
      <c r="G11" s="70" t="s">
        <v>43</v>
      </c>
      <c r="H11" s="70" t="s">
        <v>44</v>
      </c>
      <c r="I11" s="70" t="s">
        <v>44</v>
      </c>
      <c r="J11" s="94" t="s">
        <v>44</v>
      </c>
      <c r="K11" s="94" t="s">
        <v>46</v>
      </c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2:23" ht="18.75" customHeight="1" x14ac:dyDescent="0.2">
      <c r="B12" s="522" t="s">
        <v>45</v>
      </c>
      <c r="C12" s="523"/>
      <c r="D12" s="523"/>
      <c r="E12" s="524"/>
      <c r="F12" s="70" t="s">
        <v>43</v>
      </c>
      <c r="G12" s="70" t="s">
        <v>46</v>
      </c>
      <c r="H12" s="70" t="s">
        <v>47</v>
      </c>
      <c r="I12" s="70" t="s">
        <v>47</v>
      </c>
      <c r="J12" s="94" t="s">
        <v>47</v>
      </c>
      <c r="K12" s="94" t="s">
        <v>192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2:23" ht="18.75" customHeight="1" x14ac:dyDescent="0.2">
      <c r="B13" s="522" t="s">
        <v>48</v>
      </c>
      <c r="C13" s="523"/>
      <c r="D13" s="523"/>
      <c r="E13" s="524"/>
      <c r="F13" s="70" t="s">
        <v>44</v>
      </c>
      <c r="G13" s="70" t="s">
        <v>47</v>
      </c>
      <c r="H13" s="70" t="s">
        <v>49</v>
      </c>
      <c r="I13" s="70" t="s">
        <v>49</v>
      </c>
      <c r="J13" s="94" t="s">
        <v>49</v>
      </c>
      <c r="K13" s="94" t="s">
        <v>51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2:23" ht="18.75" customHeight="1" x14ac:dyDescent="0.2">
      <c r="B14" s="525" t="s">
        <v>50</v>
      </c>
      <c r="C14" s="526"/>
      <c r="D14" s="526"/>
      <c r="E14" s="527"/>
      <c r="F14" s="71" t="s">
        <v>44</v>
      </c>
      <c r="G14" s="71" t="s">
        <v>47</v>
      </c>
      <c r="H14" s="71" t="s">
        <v>51</v>
      </c>
      <c r="I14" s="71" t="s">
        <v>51</v>
      </c>
      <c r="J14" s="95" t="s">
        <v>51</v>
      </c>
      <c r="K14" s="95" t="s">
        <v>61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2:23" ht="18.75" customHeight="1" x14ac:dyDescent="0.2">
      <c r="B15" s="513" t="s">
        <v>52</v>
      </c>
      <c r="C15" s="514"/>
      <c r="D15" s="514"/>
      <c r="E15" s="515"/>
      <c r="F15" s="66" t="s">
        <v>46</v>
      </c>
      <c r="G15" s="66" t="s">
        <v>49</v>
      </c>
      <c r="H15" s="66" t="s">
        <v>53</v>
      </c>
      <c r="I15" s="66" t="s">
        <v>53</v>
      </c>
      <c r="J15" s="87" t="s">
        <v>53</v>
      </c>
      <c r="K15" s="90" t="s">
        <v>131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2:23" ht="18.75" customHeight="1" x14ac:dyDescent="0.2">
      <c r="B16" s="522" t="s">
        <v>54</v>
      </c>
      <c r="C16" s="523"/>
      <c r="D16" s="523"/>
      <c r="E16" s="524"/>
      <c r="F16" s="70" t="s">
        <v>49</v>
      </c>
      <c r="G16" s="70" t="s">
        <v>53</v>
      </c>
      <c r="H16" s="70" t="s">
        <v>55</v>
      </c>
      <c r="I16" s="70" t="s">
        <v>55</v>
      </c>
      <c r="J16" s="87" t="s">
        <v>55</v>
      </c>
      <c r="K16" s="94" t="s">
        <v>59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2:23" ht="18.75" customHeight="1" x14ac:dyDescent="0.2">
      <c r="B17" s="522" t="s">
        <v>56</v>
      </c>
      <c r="C17" s="523"/>
      <c r="D17" s="523"/>
      <c r="E17" s="524"/>
      <c r="F17" s="70" t="s">
        <v>49</v>
      </c>
      <c r="G17" s="70" t="s">
        <v>57</v>
      </c>
      <c r="H17" s="70" t="s">
        <v>58</v>
      </c>
      <c r="I17" s="70" t="s">
        <v>59</v>
      </c>
      <c r="J17" s="87" t="s">
        <v>58</v>
      </c>
      <c r="K17" s="94" t="s">
        <v>58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2:23" ht="18.75" customHeight="1" x14ac:dyDescent="0.2">
      <c r="B18" s="522" t="s">
        <v>60</v>
      </c>
      <c r="C18" s="523"/>
      <c r="D18" s="523"/>
      <c r="E18" s="524"/>
      <c r="F18" s="70" t="s">
        <v>61</v>
      </c>
      <c r="G18" s="70" t="s">
        <v>55</v>
      </c>
      <c r="H18" s="70" t="s">
        <v>62</v>
      </c>
      <c r="I18" s="70" t="s">
        <v>62</v>
      </c>
      <c r="J18" s="87" t="s">
        <v>132</v>
      </c>
      <c r="K18" s="94" t="s">
        <v>132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2:23" ht="18.75" customHeight="1" x14ac:dyDescent="0.2">
      <c r="B19" s="525" t="s">
        <v>63</v>
      </c>
      <c r="C19" s="526"/>
      <c r="D19" s="526"/>
      <c r="E19" s="527"/>
      <c r="F19" s="71" t="s">
        <v>53</v>
      </c>
      <c r="G19" s="71" t="s">
        <v>58</v>
      </c>
      <c r="H19" s="71" t="s">
        <v>64</v>
      </c>
      <c r="I19" s="71" t="s">
        <v>64</v>
      </c>
      <c r="J19" s="87" t="s">
        <v>134</v>
      </c>
      <c r="K19" s="95" t="s">
        <v>134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2:23" ht="18.75" customHeight="1" x14ac:dyDescent="0.2">
      <c r="B20" s="513" t="s">
        <v>65</v>
      </c>
      <c r="C20" s="514"/>
      <c r="D20" s="514"/>
      <c r="E20" s="515"/>
      <c r="F20" s="66" t="s">
        <v>58</v>
      </c>
      <c r="G20" s="66" t="s">
        <v>64</v>
      </c>
      <c r="H20" s="66" t="s">
        <v>66</v>
      </c>
      <c r="I20" s="66" t="s">
        <v>66</v>
      </c>
      <c r="J20" s="90" t="s">
        <v>136</v>
      </c>
      <c r="K20" s="90" t="s">
        <v>136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2:23" ht="18.75" customHeight="1" x14ac:dyDescent="0.2">
      <c r="B21" s="522" t="s">
        <v>67</v>
      </c>
      <c r="C21" s="523"/>
      <c r="D21" s="523"/>
      <c r="E21" s="524"/>
      <c r="F21" s="70" t="s">
        <v>68</v>
      </c>
      <c r="G21" s="70" t="s">
        <v>66</v>
      </c>
      <c r="H21" s="70" t="s">
        <v>69</v>
      </c>
      <c r="I21" s="70" t="s">
        <v>69</v>
      </c>
      <c r="J21" s="94" t="s">
        <v>207</v>
      </c>
      <c r="K21" s="94" t="s">
        <v>207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2:23" ht="18.75" customHeight="1" x14ac:dyDescent="0.2">
      <c r="B22" s="522" t="s">
        <v>70</v>
      </c>
      <c r="C22" s="523"/>
      <c r="D22" s="523"/>
      <c r="E22" s="524"/>
      <c r="F22" s="70" t="s">
        <v>71</v>
      </c>
      <c r="G22" s="70" t="s">
        <v>72</v>
      </c>
      <c r="H22" s="70" t="s">
        <v>73</v>
      </c>
      <c r="I22" s="70" t="s">
        <v>74</v>
      </c>
      <c r="J22" s="94" t="s">
        <v>73</v>
      </c>
      <c r="K22" s="94" t="s">
        <v>73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2:23" ht="18.75" customHeight="1" x14ac:dyDescent="0.2">
      <c r="B23" s="522" t="s">
        <v>75</v>
      </c>
      <c r="C23" s="523"/>
      <c r="D23" s="523"/>
      <c r="E23" s="524"/>
      <c r="F23" s="70" t="s">
        <v>76</v>
      </c>
      <c r="G23" s="70" t="s">
        <v>77</v>
      </c>
      <c r="H23" s="70" t="s">
        <v>78</v>
      </c>
      <c r="I23" s="70" t="s">
        <v>79</v>
      </c>
      <c r="J23" s="94" t="s">
        <v>78</v>
      </c>
      <c r="K23" s="94" t="s">
        <v>141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2:23" ht="18.75" customHeight="1" x14ac:dyDescent="0.2">
      <c r="B24" s="525" t="s">
        <v>80</v>
      </c>
      <c r="C24" s="526"/>
      <c r="D24" s="526"/>
      <c r="E24" s="527"/>
      <c r="F24" s="71" t="s">
        <v>81</v>
      </c>
      <c r="G24" s="71" t="s">
        <v>79</v>
      </c>
      <c r="H24" s="71" t="s">
        <v>82</v>
      </c>
      <c r="I24" s="71" t="s">
        <v>83</v>
      </c>
      <c r="J24" s="95" t="s">
        <v>82</v>
      </c>
      <c r="K24" s="95" t="s">
        <v>208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2:23" ht="18.75" customHeight="1" x14ac:dyDescent="0.2">
      <c r="B25" s="513" t="s">
        <v>84</v>
      </c>
      <c r="C25" s="514"/>
      <c r="D25" s="514"/>
      <c r="E25" s="515"/>
      <c r="F25" s="66" t="s">
        <v>85</v>
      </c>
      <c r="G25" s="66" t="s">
        <v>78</v>
      </c>
      <c r="H25" s="66" t="s">
        <v>86</v>
      </c>
      <c r="I25" s="66" t="s">
        <v>87</v>
      </c>
      <c r="J25" s="87" t="s">
        <v>209</v>
      </c>
      <c r="K25" s="90" t="s">
        <v>86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2:23" ht="18.75" customHeight="1" x14ac:dyDescent="0.2">
      <c r="B26" s="522" t="s">
        <v>88</v>
      </c>
      <c r="C26" s="523"/>
      <c r="D26" s="523"/>
      <c r="E26" s="524"/>
      <c r="F26" s="70" t="s">
        <v>89</v>
      </c>
      <c r="G26" s="70" t="s">
        <v>87</v>
      </c>
      <c r="H26" s="70" t="s">
        <v>90</v>
      </c>
      <c r="I26" s="70" t="s">
        <v>91</v>
      </c>
      <c r="J26" s="87" t="s">
        <v>94</v>
      </c>
      <c r="K26" s="94" t="s">
        <v>90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2:23" ht="18.75" customHeight="1" x14ac:dyDescent="0.2">
      <c r="B27" s="522" t="s">
        <v>92</v>
      </c>
      <c r="C27" s="523"/>
      <c r="D27" s="523"/>
      <c r="E27" s="524"/>
      <c r="F27" s="70" t="s">
        <v>93</v>
      </c>
      <c r="G27" s="70" t="s">
        <v>94</v>
      </c>
      <c r="H27" s="70" t="s">
        <v>95</v>
      </c>
      <c r="I27" s="70" t="s">
        <v>96</v>
      </c>
      <c r="J27" s="87" t="s">
        <v>99</v>
      </c>
      <c r="K27" s="94" t="s">
        <v>95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2:23" ht="18.75" customHeight="1" x14ac:dyDescent="0.2">
      <c r="B28" s="522" t="s">
        <v>97</v>
      </c>
      <c r="C28" s="523"/>
      <c r="D28" s="523"/>
      <c r="E28" s="524"/>
      <c r="F28" s="70" t="s">
        <v>98</v>
      </c>
      <c r="G28" s="70" t="s">
        <v>99</v>
      </c>
      <c r="H28" s="70" t="s">
        <v>100</v>
      </c>
      <c r="I28" s="70" t="s">
        <v>101</v>
      </c>
      <c r="J28" s="87" t="s">
        <v>104</v>
      </c>
      <c r="K28" s="94" t="s">
        <v>100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2:23" ht="18.75" customHeight="1" x14ac:dyDescent="0.2">
      <c r="B29" s="525" t="s">
        <v>102</v>
      </c>
      <c r="C29" s="526"/>
      <c r="D29" s="526"/>
      <c r="E29" s="527"/>
      <c r="F29" s="71" t="s">
        <v>103</v>
      </c>
      <c r="G29" s="71" t="s">
        <v>104</v>
      </c>
      <c r="H29" s="71" t="s">
        <v>105</v>
      </c>
      <c r="I29" s="71" t="s">
        <v>106</v>
      </c>
      <c r="J29" s="87" t="s">
        <v>108</v>
      </c>
      <c r="K29" s="95" t="s">
        <v>105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2:23" ht="18.75" customHeight="1" x14ac:dyDescent="0.2">
      <c r="B30" s="522" t="s">
        <v>107</v>
      </c>
      <c r="C30" s="523"/>
      <c r="D30" s="523"/>
      <c r="E30" s="524"/>
      <c r="F30" s="70" t="s">
        <v>101</v>
      </c>
      <c r="G30" s="70" t="s">
        <v>108</v>
      </c>
      <c r="H30" s="70" t="s">
        <v>109</v>
      </c>
      <c r="I30" s="70" t="s">
        <v>110</v>
      </c>
      <c r="J30" s="90" t="s">
        <v>117</v>
      </c>
      <c r="K30" s="90" t="s">
        <v>113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2:23" ht="18.75" customHeight="1" x14ac:dyDescent="0.2">
      <c r="B31" s="522" t="s">
        <v>111</v>
      </c>
      <c r="C31" s="523"/>
      <c r="D31" s="523"/>
      <c r="E31" s="524"/>
      <c r="F31" s="70" t="s">
        <v>112</v>
      </c>
      <c r="G31" s="70" t="s">
        <v>113</v>
      </c>
      <c r="H31" s="70" t="s">
        <v>114</v>
      </c>
      <c r="I31" s="70" t="s">
        <v>115</v>
      </c>
      <c r="J31" s="94" t="s">
        <v>152</v>
      </c>
      <c r="K31" s="94" t="s">
        <v>152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2:23" ht="18.75" customHeight="1" x14ac:dyDescent="0.2">
      <c r="B32" s="522" t="s">
        <v>116</v>
      </c>
      <c r="C32" s="523"/>
      <c r="D32" s="523"/>
      <c r="E32" s="524"/>
      <c r="F32" s="70" t="s">
        <v>117</v>
      </c>
      <c r="G32" s="70" t="s">
        <v>118</v>
      </c>
      <c r="H32" s="70" t="s">
        <v>119</v>
      </c>
      <c r="I32" s="70" t="s">
        <v>120</v>
      </c>
      <c r="J32" s="94" t="s">
        <v>158</v>
      </c>
      <c r="K32" s="94" t="s">
        <v>158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2:23" ht="18.75" customHeight="1" x14ac:dyDescent="0.2">
      <c r="B33" s="522" t="s">
        <v>121</v>
      </c>
      <c r="C33" s="523"/>
      <c r="D33" s="523"/>
      <c r="E33" s="524"/>
      <c r="F33" s="70" t="s">
        <v>122</v>
      </c>
      <c r="G33" s="70" t="s">
        <v>123</v>
      </c>
      <c r="H33" s="70" t="s">
        <v>124</v>
      </c>
      <c r="I33" s="70" t="s">
        <v>125</v>
      </c>
      <c r="J33" s="94" t="s">
        <v>210</v>
      </c>
      <c r="K33" s="94" t="s">
        <v>166</v>
      </c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2:23" ht="18.75" customHeight="1" x14ac:dyDescent="0.2">
      <c r="B34" s="525" t="s">
        <v>126</v>
      </c>
      <c r="C34" s="526"/>
      <c r="D34" s="526"/>
      <c r="E34" s="527"/>
      <c r="F34" s="71" t="s">
        <v>127</v>
      </c>
      <c r="G34" s="71" t="s">
        <v>128</v>
      </c>
      <c r="H34" s="71" t="s">
        <v>129</v>
      </c>
      <c r="I34" s="71" t="s">
        <v>130</v>
      </c>
      <c r="J34" s="95" t="s">
        <v>169</v>
      </c>
      <c r="K34" s="95" t="s">
        <v>198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</row>
    <row r="35" spans="2:23" ht="18.75" customHeight="1" x14ac:dyDescent="0.2"/>
    <row r="36" spans="2:23" ht="18.75" customHeight="1" x14ac:dyDescent="0.2"/>
    <row r="37" spans="2:23" ht="18.75" customHeight="1" x14ac:dyDescent="0.2"/>
    <row r="38" spans="2:23" ht="18.75" customHeight="1" x14ac:dyDescent="0.2"/>
    <row r="39" spans="2:23" ht="18.75" customHeight="1" x14ac:dyDescent="0.2"/>
    <row r="40" spans="2:23" ht="18.75" customHeight="1" x14ac:dyDescent="0.2"/>
    <row r="41" spans="2:23" ht="18.75" customHeight="1" x14ac:dyDescent="0.2"/>
    <row r="42" spans="2:23" ht="18.75" customHeight="1" x14ac:dyDescent="0.2"/>
    <row r="43" spans="2:23" ht="18.75" customHeight="1" x14ac:dyDescent="0.2"/>
    <row r="44" spans="2:23" ht="18.75" customHeight="1" x14ac:dyDescent="0.2"/>
    <row r="45" spans="2:23" ht="18.75" customHeight="1" x14ac:dyDescent="0.2"/>
    <row r="46" spans="2:23" ht="18.75" customHeight="1" x14ac:dyDescent="0.2"/>
    <row r="47" spans="2:23" ht="18.75" customHeight="1" x14ac:dyDescent="0.2"/>
    <row r="48" spans="2:23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</sheetData>
  <mergeCells count="38">
    <mergeCell ref="B34:E34"/>
    <mergeCell ref="B29:E29"/>
    <mergeCell ref="B30:E30"/>
    <mergeCell ref="B31:E31"/>
    <mergeCell ref="B32:E32"/>
    <mergeCell ref="B33:E33"/>
    <mergeCell ref="B22:E22"/>
    <mergeCell ref="B23:E23"/>
    <mergeCell ref="B25:E25"/>
    <mergeCell ref="B26:E26"/>
    <mergeCell ref="B27:E27"/>
    <mergeCell ref="B28:E28"/>
    <mergeCell ref="B15:E15"/>
    <mergeCell ref="B10:E10"/>
    <mergeCell ref="B11:E11"/>
    <mergeCell ref="B16:E16"/>
    <mergeCell ref="B17:E17"/>
    <mergeCell ref="B24:E24"/>
    <mergeCell ref="B18:E18"/>
    <mergeCell ref="B19:E19"/>
    <mergeCell ref="B20:E20"/>
    <mergeCell ref="B21:E21"/>
    <mergeCell ref="B7:E7"/>
    <mergeCell ref="F7:K7"/>
    <mergeCell ref="B6:E6"/>
    <mergeCell ref="B12:E12"/>
    <mergeCell ref="B13:E13"/>
    <mergeCell ref="B14:E14"/>
    <mergeCell ref="B2:K2"/>
    <mergeCell ref="B3:K3"/>
    <mergeCell ref="B4:K4"/>
    <mergeCell ref="L8:W8"/>
    <mergeCell ref="F8:K8"/>
    <mergeCell ref="F9:K9"/>
    <mergeCell ref="B8:E8"/>
    <mergeCell ref="B9:E9"/>
    <mergeCell ref="L9:W9"/>
    <mergeCell ref="L6:W6"/>
  </mergeCells>
  <pageMargins left="0" right="0" top="0.98425196850393704" bottom="0.98425196850393704" header="0.51181102362204722" footer="0.51181102362204722"/>
  <pageSetup paperSize="9" orientation="portrait" horizontalDpi="36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8"/>
  <sheetViews>
    <sheetView view="pageBreakPreview" topLeftCell="B1" zoomScaleNormal="100" workbookViewId="0">
      <selection activeCell="S6" sqref="R6:S6"/>
    </sheetView>
  </sheetViews>
  <sheetFormatPr baseColWidth="10" defaultColWidth="10.28515625" defaultRowHeight="11.25" x14ac:dyDescent="0.2"/>
  <cols>
    <col min="1" max="1" width="10.5703125" style="22" customWidth="1"/>
    <col min="2" max="2" width="7.7109375" style="22" customWidth="1"/>
    <col min="3" max="5" width="5.7109375" style="22" customWidth="1"/>
    <col min="6" max="6" width="1.42578125" style="22" hidden="1" customWidth="1"/>
    <col min="7" max="15" width="6.7109375" style="22" customWidth="1"/>
    <col min="16" max="16384" width="10.28515625" style="22"/>
  </cols>
  <sheetData>
    <row r="1" spans="3:15" ht="18" customHeight="1" x14ac:dyDescent="0.2"/>
    <row r="2" spans="3:15" ht="18" customHeight="1" x14ac:dyDescent="0.2">
      <c r="E2" s="23"/>
    </row>
    <row r="3" spans="3:15" ht="18" customHeight="1" x14ac:dyDescent="0.25">
      <c r="C3" s="536" t="s">
        <v>5</v>
      </c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</row>
    <row r="4" spans="3:15" ht="18" customHeight="1" x14ac:dyDescent="0.25">
      <c r="C4" s="536" t="s">
        <v>218</v>
      </c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</row>
    <row r="5" spans="3:15" ht="18" customHeight="1" x14ac:dyDescent="0.25">
      <c r="C5" s="536"/>
      <c r="D5" s="536"/>
      <c r="E5" s="536"/>
      <c r="F5" s="536"/>
      <c r="G5" s="544"/>
      <c r="H5" s="544"/>
      <c r="I5" s="544"/>
      <c r="J5" s="544"/>
      <c r="K5" s="544"/>
      <c r="L5" s="544"/>
      <c r="M5" s="544"/>
      <c r="N5" s="544"/>
      <c r="O5" s="544"/>
    </row>
    <row r="6" spans="3:15" ht="18" customHeight="1" x14ac:dyDescent="0.25">
      <c r="C6" s="536"/>
      <c r="D6" s="536"/>
      <c r="E6" s="536"/>
      <c r="F6" s="536"/>
      <c r="G6" s="24"/>
      <c r="H6" s="24"/>
      <c r="I6" s="24"/>
      <c r="J6" s="24"/>
      <c r="K6" s="24"/>
      <c r="L6" s="24"/>
      <c r="M6" s="24"/>
      <c r="N6" s="24"/>
      <c r="O6" s="24"/>
    </row>
    <row r="7" spans="3:15" ht="18" customHeight="1" x14ac:dyDescent="0.3">
      <c r="C7" s="540" t="s">
        <v>1</v>
      </c>
      <c r="D7" s="541"/>
      <c r="E7" s="541"/>
      <c r="F7" s="541"/>
      <c r="G7" s="537" t="s">
        <v>6</v>
      </c>
      <c r="H7" s="538"/>
      <c r="I7" s="538"/>
      <c r="J7" s="538"/>
      <c r="K7" s="538"/>
      <c r="L7" s="538"/>
      <c r="M7" s="538"/>
      <c r="N7" s="538"/>
      <c r="O7" s="539"/>
    </row>
    <row r="8" spans="3:15" ht="18" customHeight="1" x14ac:dyDescent="0.3">
      <c r="C8" s="542" t="s">
        <v>2</v>
      </c>
      <c r="D8" s="543"/>
      <c r="E8" s="543"/>
      <c r="F8" s="543"/>
      <c r="G8" s="25">
        <v>1</v>
      </c>
      <c r="H8" s="26">
        <v>5</v>
      </c>
      <c r="I8" s="26">
        <v>10</v>
      </c>
      <c r="J8" s="26">
        <v>15</v>
      </c>
      <c r="K8" s="26">
        <v>20</v>
      </c>
      <c r="L8" s="26">
        <v>25</v>
      </c>
      <c r="M8" s="26">
        <v>30</v>
      </c>
      <c r="N8" s="26">
        <v>40</v>
      </c>
      <c r="O8" s="27">
        <v>50</v>
      </c>
    </row>
    <row r="9" spans="3:15" ht="18" customHeight="1" x14ac:dyDescent="0.25">
      <c r="C9" s="530">
        <v>10</v>
      </c>
      <c r="D9" s="531"/>
      <c r="E9" s="531"/>
      <c r="F9" s="531"/>
      <c r="G9" s="28">
        <v>0.06</v>
      </c>
      <c r="H9" s="29">
        <f>SUM(G9*5)</f>
        <v>0.3</v>
      </c>
      <c r="I9" s="28">
        <f>SUM(G9*10)</f>
        <v>0.6</v>
      </c>
      <c r="J9" s="29">
        <f>SUM(G9*15)</f>
        <v>0.89999999999999991</v>
      </c>
      <c r="K9" s="28">
        <f>SUM(G9*20)</f>
        <v>1.2</v>
      </c>
      <c r="L9" s="30">
        <f>SUM(G9*25)</f>
        <v>1.5</v>
      </c>
      <c r="M9" s="31">
        <f>SUM(G9*30)</f>
        <v>1.7999999999999998</v>
      </c>
      <c r="N9" s="29">
        <f>SUM(G9*40)</f>
        <v>2.4</v>
      </c>
      <c r="O9" s="31">
        <f>SUM(G9*50)</f>
        <v>3</v>
      </c>
    </row>
    <row r="10" spans="3:15" ht="18" customHeight="1" x14ac:dyDescent="0.25">
      <c r="C10" s="532">
        <v>20</v>
      </c>
      <c r="D10" s="533"/>
      <c r="E10" s="533"/>
      <c r="F10" s="533"/>
      <c r="G10" s="32">
        <v>0.11</v>
      </c>
      <c r="H10" s="33">
        <f t="shared" ref="H10:H33" si="0">SUM(G10*5)</f>
        <v>0.55000000000000004</v>
      </c>
      <c r="I10" s="32">
        <f t="shared" ref="I10:I33" si="1">SUM(G10*10)</f>
        <v>1.1000000000000001</v>
      </c>
      <c r="J10" s="33">
        <f t="shared" ref="J10:J33" si="2">SUM(G10*15)</f>
        <v>1.65</v>
      </c>
      <c r="K10" s="32">
        <f t="shared" ref="K10:K33" si="3">SUM(G10*20)</f>
        <v>2.2000000000000002</v>
      </c>
      <c r="L10" s="34">
        <f t="shared" ref="L10:L33" si="4">SUM(G10*25)</f>
        <v>2.75</v>
      </c>
      <c r="M10" s="35">
        <f t="shared" ref="M10:M33" si="5">SUM(G10*30)</f>
        <v>3.3</v>
      </c>
      <c r="N10" s="33">
        <f t="shared" ref="N10:N33" si="6">SUM(G10*40)</f>
        <v>4.4000000000000004</v>
      </c>
      <c r="O10" s="35">
        <f t="shared" ref="O10:O33" si="7">SUM(G10*50)</f>
        <v>5.5</v>
      </c>
    </row>
    <row r="11" spans="3:15" ht="18" customHeight="1" x14ac:dyDescent="0.25">
      <c r="C11" s="532">
        <v>30</v>
      </c>
      <c r="D11" s="533"/>
      <c r="E11" s="533"/>
      <c r="F11" s="533"/>
      <c r="G11" s="32">
        <v>0.18</v>
      </c>
      <c r="H11" s="33">
        <f t="shared" si="0"/>
        <v>0.89999999999999991</v>
      </c>
      <c r="I11" s="32">
        <f t="shared" si="1"/>
        <v>1.7999999999999998</v>
      </c>
      <c r="J11" s="33">
        <f t="shared" si="2"/>
        <v>2.6999999999999997</v>
      </c>
      <c r="K11" s="32">
        <f t="shared" si="3"/>
        <v>3.5999999999999996</v>
      </c>
      <c r="L11" s="34">
        <f t="shared" si="4"/>
        <v>4.5</v>
      </c>
      <c r="M11" s="35">
        <f t="shared" si="5"/>
        <v>5.3999999999999995</v>
      </c>
      <c r="N11" s="33">
        <f t="shared" si="6"/>
        <v>7.1999999999999993</v>
      </c>
      <c r="O11" s="35">
        <f t="shared" si="7"/>
        <v>9</v>
      </c>
    </row>
    <row r="12" spans="3:15" ht="18" customHeight="1" x14ac:dyDescent="0.25">
      <c r="C12" s="532">
        <v>40</v>
      </c>
      <c r="D12" s="533"/>
      <c r="E12" s="533"/>
      <c r="F12" s="533"/>
      <c r="G12" s="32">
        <v>0.26</v>
      </c>
      <c r="H12" s="33">
        <f t="shared" si="0"/>
        <v>1.3</v>
      </c>
      <c r="I12" s="32">
        <f t="shared" si="1"/>
        <v>2.6</v>
      </c>
      <c r="J12" s="33">
        <f t="shared" si="2"/>
        <v>3.9000000000000004</v>
      </c>
      <c r="K12" s="32">
        <f t="shared" si="3"/>
        <v>5.2</v>
      </c>
      <c r="L12" s="34">
        <f t="shared" si="4"/>
        <v>6.5</v>
      </c>
      <c r="M12" s="35">
        <f t="shared" si="5"/>
        <v>7.8000000000000007</v>
      </c>
      <c r="N12" s="33">
        <f t="shared" si="6"/>
        <v>10.4</v>
      </c>
      <c r="O12" s="35">
        <f t="shared" si="7"/>
        <v>13</v>
      </c>
    </row>
    <row r="13" spans="3:15" ht="18" customHeight="1" x14ac:dyDescent="0.25">
      <c r="C13" s="528">
        <v>50</v>
      </c>
      <c r="D13" s="529"/>
      <c r="E13" s="529"/>
      <c r="F13" s="529"/>
      <c r="G13" s="36">
        <v>0.34</v>
      </c>
      <c r="H13" s="37">
        <f t="shared" si="0"/>
        <v>1.7000000000000002</v>
      </c>
      <c r="I13" s="36">
        <f t="shared" si="1"/>
        <v>3.4000000000000004</v>
      </c>
      <c r="J13" s="37">
        <f t="shared" si="2"/>
        <v>5.1000000000000005</v>
      </c>
      <c r="K13" s="36">
        <f t="shared" si="3"/>
        <v>6.8000000000000007</v>
      </c>
      <c r="L13" s="38">
        <f t="shared" si="4"/>
        <v>8.5</v>
      </c>
      <c r="M13" s="39">
        <f t="shared" si="5"/>
        <v>10.200000000000001</v>
      </c>
      <c r="N13" s="37">
        <f t="shared" si="6"/>
        <v>13.600000000000001</v>
      </c>
      <c r="O13" s="39">
        <f t="shared" si="7"/>
        <v>17</v>
      </c>
    </row>
    <row r="14" spans="3:15" ht="18" customHeight="1" x14ac:dyDescent="0.25">
      <c r="C14" s="532">
        <v>60</v>
      </c>
      <c r="D14" s="533"/>
      <c r="E14" s="533"/>
      <c r="F14" s="533"/>
      <c r="G14" s="32">
        <v>0.51</v>
      </c>
      <c r="H14" s="33">
        <f t="shared" si="0"/>
        <v>2.5499999999999998</v>
      </c>
      <c r="I14" s="32">
        <f t="shared" si="1"/>
        <v>5.0999999999999996</v>
      </c>
      <c r="J14" s="33">
        <f t="shared" si="2"/>
        <v>7.65</v>
      </c>
      <c r="K14" s="32">
        <f t="shared" si="3"/>
        <v>10.199999999999999</v>
      </c>
      <c r="L14" s="34">
        <f t="shared" si="4"/>
        <v>12.75</v>
      </c>
      <c r="M14" s="35">
        <f t="shared" si="5"/>
        <v>15.3</v>
      </c>
      <c r="N14" s="33">
        <f t="shared" si="6"/>
        <v>20.399999999999999</v>
      </c>
      <c r="O14" s="35">
        <f t="shared" si="7"/>
        <v>25.5</v>
      </c>
    </row>
    <row r="15" spans="3:15" ht="18" customHeight="1" x14ac:dyDescent="0.25">
      <c r="C15" s="532">
        <v>70</v>
      </c>
      <c r="D15" s="533"/>
      <c r="E15" s="533"/>
      <c r="F15" s="533"/>
      <c r="G15" s="32">
        <v>0.65</v>
      </c>
      <c r="H15" s="33">
        <f t="shared" si="0"/>
        <v>3.25</v>
      </c>
      <c r="I15" s="35">
        <f t="shared" si="1"/>
        <v>6.5</v>
      </c>
      <c r="J15" s="33">
        <f t="shared" si="2"/>
        <v>9.75</v>
      </c>
      <c r="K15" s="35">
        <f t="shared" si="3"/>
        <v>13</v>
      </c>
      <c r="L15" s="34">
        <f t="shared" si="4"/>
        <v>16.25</v>
      </c>
      <c r="M15" s="35">
        <f t="shared" si="5"/>
        <v>19.5</v>
      </c>
      <c r="N15" s="34">
        <f t="shared" si="6"/>
        <v>26</v>
      </c>
      <c r="O15" s="35">
        <f t="shared" si="7"/>
        <v>32.5</v>
      </c>
    </row>
    <row r="16" spans="3:15" ht="18" customHeight="1" x14ac:dyDescent="0.25">
      <c r="C16" s="532">
        <v>80</v>
      </c>
      <c r="D16" s="533"/>
      <c r="E16" s="533"/>
      <c r="F16" s="533"/>
      <c r="G16" s="32">
        <v>0.81</v>
      </c>
      <c r="H16" s="33">
        <f t="shared" si="0"/>
        <v>4.0500000000000007</v>
      </c>
      <c r="I16" s="32">
        <f t="shared" si="1"/>
        <v>8.1000000000000014</v>
      </c>
      <c r="J16" s="33">
        <f t="shared" si="2"/>
        <v>12.15</v>
      </c>
      <c r="K16" s="32">
        <f t="shared" si="3"/>
        <v>16.200000000000003</v>
      </c>
      <c r="L16" s="34">
        <f t="shared" si="4"/>
        <v>20.25</v>
      </c>
      <c r="M16" s="35">
        <f t="shared" si="5"/>
        <v>24.3</v>
      </c>
      <c r="N16" s="33">
        <f t="shared" si="6"/>
        <v>32.400000000000006</v>
      </c>
      <c r="O16" s="35">
        <f t="shared" si="7"/>
        <v>40.5</v>
      </c>
    </row>
    <row r="17" spans="3:15" ht="18" customHeight="1" x14ac:dyDescent="0.25">
      <c r="C17" s="532">
        <v>90</v>
      </c>
      <c r="D17" s="533"/>
      <c r="E17" s="533"/>
      <c r="F17" s="533"/>
      <c r="G17" s="32">
        <v>1.02</v>
      </c>
      <c r="H17" s="33">
        <f t="shared" si="0"/>
        <v>5.0999999999999996</v>
      </c>
      <c r="I17" s="32">
        <f t="shared" si="1"/>
        <v>10.199999999999999</v>
      </c>
      <c r="J17" s="33">
        <f t="shared" si="2"/>
        <v>15.3</v>
      </c>
      <c r="K17" s="32">
        <f t="shared" si="3"/>
        <v>20.399999999999999</v>
      </c>
      <c r="L17" s="34">
        <f t="shared" si="4"/>
        <v>25.5</v>
      </c>
      <c r="M17" s="35">
        <f t="shared" si="5"/>
        <v>30.6</v>
      </c>
      <c r="N17" s="33">
        <f t="shared" si="6"/>
        <v>40.799999999999997</v>
      </c>
      <c r="O17" s="35">
        <f t="shared" si="7"/>
        <v>51</v>
      </c>
    </row>
    <row r="18" spans="3:15" ht="18" customHeight="1" x14ac:dyDescent="0.25">
      <c r="C18" s="532">
        <v>100</v>
      </c>
      <c r="D18" s="533"/>
      <c r="E18" s="533"/>
      <c r="F18" s="533"/>
      <c r="G18" s="32">
        <v>1.1599999999999999</v>
      </c>
      <c r="H18" s="33">
        <f t="shared" si="0"/>
        <v>5.8</v>
      </c>
      <c r="I18" s="32">
        <f t="shared" si="1"/>
        <v>11.6</v>
      </c>
      <c r="J18" s="33">
        <f t="shared" si="2"/>
        <v>17.399999999999999</v>
      </c>
      <c r="K18" s="32">
        <f t="shared" si="3"/>
        <v>23.2</v>
      </c>
      <c r="L18" s="34">
        <f t="shared" si="4"/>
        <v>28.999999999999996</v>
      </c>
      <c r="M18" s="35">
        <f t="shared" si="5"/>
        <v>34.799999999999997</v>
      </c>
      <c r="N18" s="33">
        <f t="shared" si="6"/>
        <v>46.4</v>
      </c>
      <c r="O18" s="35">
        <f t="shared" si="7"/>
        <v>57.999999999999993</v>
      </c>
    </row>
    <row r="19" spans="3:15" ht="18" customHeight="1" x14ac:dyDescent="0.25">
      <c r="C19" s="530">
        <v>120</v>
      </c>
      <c r="D19" s="531"/>
      <c r="E19" s="531"/>
      <c r="F19" s="531"/>
      <c r="G19" s="31">
        <v>1.7</v>
      </c>
      <c r="H19" s="30">
        <f t="shared" si="0"/>
        <v>8.5</v>
      </c>
      <c r="I19" s="31">
        <f t="shared" si="1"/>
        <v>17</v>
      </c>
      <c r="J19" s="30">
        <f t="shared" si="2"/>
        <v>25.5</v>
      </c>
      <c r="K19" s="31">
        <f t="shared" si="3"/>
        <v>34</v>
      </c>
      <c r="L19" s="30">
        <f t="shared" si="4"/>
        <v>42.5</v>
      </c>
      <c r="M19" s="31">
        <f t="shared" si="5"/>
        <v>51</v>
      </c>
      <c r="N19" s="30">
        <f t="shared" si="6"/>
        <v>68</v>
      </c>
      <c r="O19" s="31">
        <f t="shared" si="7"/>
        <v>85</v>
      </c>
    </row>
    <row r="20" spans="3:15" ht="18" customHeight="1" x14ac:dyDescent="0.25">
      <c r="C20" s="532">
        <v>140</v>
      </c>
      <c r="D20" s="533"/>
      <c r="E20" s="533"/>
      <c r="F20" s="533"/>
      <c r="G20" s="35">
        <v>2.2000000000000002</v>
      </c>
      <c r="H20" s="34">
        <f t="shared" si="0"/>
        <v>11</v>
      </c>
      <c r="I20" s="35">
        <f t="shared" si="1"/>
        <v>22</v>
      </c>
      <c r="J20" s="34">
        <f t="shared" si="2"/>
        <v>33</v>
      </c>
      <c r="K20" s="35">
        <f t="shared" si="3"/>
        <v>44</v>
      </c>
      <c r="L20" s="34">
        <f t="shared" si="4"/>
        <v>55.000000000000007</v>
      </c>
      <c r="M20" s="35">
        <f t="shared" si="5"/>
        <v>66</v>
      </c>
      <c r="N20" s="34">
        <f t="shared" si="6"/>
        <v>88</v>
      </c>
      <c r="O20" s="35">
        <f t="shared" si="7"/>
        <v>110.00000000000001</v>
      </c>
    </row>
    <row r="21" spans="3:15" ht="18" customHeight="1" x14ac:dyDescent="0.25">
      <c r="C21" s="532">
        <v>160</v>
      </c>
      <c r="D21" s="533"/>
      <c r="E21" s="533"/>
      <c r="F21" s="533"/>
      <c r="G21" s="32">
        <v>2.71</v>
      </c>
      <c r="H21" s="33">
        <f t="shared" si="0"/>
        <v>13.55</v>
      </c>
      <c r="I21" s="32">
        <f t="shared" si="1"/>
        <v>27.1</v>
      </c>
      <c r="J21" s="33">
        <f t="shared" si="2"/>
        <v>40.65</v>
      </c>
      <c r="K21" s="32">
        <f t="shared" si="3"/>
        <v>54.2</v>
      </c>
      <c r="L21" s="34">
        <f t="shared" si="4"/>
        <v>67.75</v>
      </c>
      <c r="M21" s="35">
        <f t="shared" si="5"/>
        <v>81.3</v>
      </c>
      <c r="N21" s="33">
        <f t="shared" si="6"/>
        <v>108.4</v>
      </c>
      <c r="O21" s="35">
        <f t="shared" si="7"/>
        <v>135.5</v>
      </c>
    </row>
    <row r="22" spans="3:15" ht="18" customHeight="1" x14ac:dyDescent="0.25">
      <c r="C22" s="532">
        <v>180</v>
      </c>
      <c r="D22" s="533"/>
      <c r="E22" s="533"/>
      <c r="F22" s="533"/>
      <c r="G22" s="32">
        <v>3.25</v>
      </c>
      <c r="H22" s="33">
        <f t="shared" si="0"/>
        <v>16.25</v>
      </c>
      <c r="I22" s="35">
        <f t="shared" si="1"/>
        <v>32.5</v>
      </c>
      <c r="J22" s="33">
        <f t="shared" si="2"/>
        <v>48.75</v>
      </c>
      <c r="K22" s="35">
        <f t="shared" si="3"/>
        <v>65</v>
      </c>
      <c r="L22" s="34">
        <f t="shared" si="4"/>
        <v>81.25</v>
      </c>
      <c r="M22" s="35">
        <f t="shared" si="5"/>
        <v>97.5</v>
      </c>
      <c r="N22" s="34">
        <f t="shared" si="6"/>
        <v>130</v>
      </c>
      <c r="O22" s="35">
        <f t="shared" si="7"/>
        <v>162.5</v>
      </c>
    </row>
    <row r="23" spans="3:15" ht="18" customHeight="1" x14ac:dyDescent="0.25">
      <c r="C23" s="528">
        <v>200</v>
      </c>
      <c r="D23" s="529"/>
      <c r="E23" s="529"/>
      <c r="F23" s="529"/>
      <c r="G23" s="36">
        <v>3.85</v>
      </c>
      <c r="H23" s="37">
        <f t="shared" si="0"/>
        <v>19.25</v>
      </c>
      <c r="I23" s="39">
        <f t="shared" si="1"/>
        <v>38.5</v>
      </c>
      <c r="J23" s="37">
        <f t="shared" si="2"/>
        <v>57.75</v>
      </c>
      <c r="K23" s="39">
        <f t="shared" si="3"/>
        <v>77</v>
      </c>
      <c r="L23" s="38">
        <f t="shared" si="4"/>
        <v>96.25</v>
      </c>
      <c r="M23" s="39">
        <f t="shared" si="5"/>
        <v>115.5</v>
      </c>
      <c r="N23" s="38">
        <f t="shared" si="6"/>
        <v>154</v>
      </c>
      <c r="O23" s="39">
        <f t="shared" si="7"/>
        <v>192.5</v>
      </c>
    </row>
    <row r="24" spans="3:15" ht="18" customHeight="1" x14ac:dyDescent="0.25">
      <c r="C24" s="532">
        <v>220</v>
      </c>
      <c r="D24" s="533"/>
      <c r="E24" s="533"/>
      <c r="F24" s="533"/>
      <c r="G24" s="32">
        <v>4.4400000000000004</v>
      </c>
      <c r="H24" s="33">
        <f t="shared" si="0"/>
        <v>22.200000000000003</v>
      </c>
      <c r="I24" s="32">
        <f t="shared" si="1"/>
        <v>44.400000000000006</v>
      </c>
      <c r="J24" s="33">
        <f t="shared" si="2"/>
        <v>66.600000000000009</v>
      </c>
      <c r="K24" s="32">
        <f t="shared" si="3"/>
        <v>88.800000000000011</v>
      </c>
      <c r="L24" s="34">
        <f t="shared" si="4"/>
        <v>111.00000000000001</v>
      </c>
      <c r="M24" s="35">
        <f t="shared" si="5"/>
        <v>133.20000000000002</v>
      </c>
      <c r="N24" s="33">
        <f t="shared" si="6"/>
        <v>177.60000000000002</v>
      </c>
      <c r="O24" s="35">
        <f t="shared" si="7"/>
        <v>222.00000000000003</v>
      </c>
    </row>
    <row r="25" spans="3:15" ht="18" customHeight="1" x14ac:dyDescent="0.25">
      <c r="C25" s="534">
        <v>240</v>
      </c>
      <c r="D25" s="535"/>
      <c r="E25" s="535"/>
      <c r="F25" s="535"/>
      <c r="G25" s="40">
        <v>5.2</v>
      </c>
      <c r="H25" s="41">
        <f t="shared" si="0"/>
        <v>26</v>
      </c>
      <c r="I25" s="40">
        <f t="shared" si="1"/>
        <v>52</v>
      </c>
      <c r="J25" s="41">
        <f t="shared" si="2"/>
        <v>78</v>
      </c>
      <c r="K25" s="40">
        <f t="shared" si="3"/>
        <v>104</v>
      </c>
      <c r="L25" s="41">
        <f t="shared" si="4"/>
        <v>130</v>
      </c>
      <c r="M25" s="40">
        <f t="shared" si="5"/>
        <v>156</v>
      </c>
      <c r="N25" s="41">
        <f t="shared" si="6"/>
        <v>208</v>
      </c>
      <c r="O25" s="40">
        <f t="shared" si="7"/>
        <v>260</v>
      </c>
    </row>
    <row r="26" spans="3:15" ht="18" customHeight="1" x14ac:dyDescent="0.25">
      <c r="C26" s="532">
        <v>260</v>
      </c>
      <c r="D26" s="533"/>
      <c r="E26" s="533"/>
      <c r="F26" s="533"/>
      <c r="G26" s="32">
        <v>5.81</v>
      </c>
      <c r="H26" s="33">
        <f t="shared" si="0"/>
        <v>29.049999999999997</v>
      </c>
      <c r="I26" s="32">
        <f t="shared" si="1"/>
        <v>58.099999999999994</v>
      </c>
      <c r="J26" s="33">
        <f t="shared" si="2"/>
        <v>87.149999999999991</v>
      </c>
      <c r="K26" s="32">
        <f t="shared" si="3"/>
        <v>116.19999999999999</v>
      </c>
      <c r="L26" s="34">
        <f t="shared" si="4"/>
        <v>145.25</v>
      </c>
      <c r="M26" s="35">
        <f t="shared" si="5"/>
        <v>174.29999999999998</v>
      </c>
      <c r="N26" s="33">
        <f t="shared" si="6"/>
        <v>232.39999999999998</v>
      </c>
      <c r="O26" s="35">
        <f t="shared" si="7"/>
        <v>290.5</v>
      </c>
    </row>
    <row r="27" spans="3:15" ht="18" customHeight="1" x14ac:dyDescent="0.25">
      <c r="C27" s="532">
        <v>280</v>
      </c>
      <c r="D27" s="533"/>
      <c r="E27" s="533"/>
      <c r="F27" s="533"/>
      <c r="G27" s="32">
        <v>6.98</v>
      </c>
      <c r="H27" s="33">
        <f t="shared" si="0"/>
        <v>34.900000000000006</v>
      </c>
      <c r="I27" s="32">
        <f t="shared" si="1"/>
        <v>69.800000000000011</v>
      </c>
      <c r="J27" s="33">
        <f t="shared" si="2"/>
        <v>104.7</v>
      </c>
      <c r="K27" s="32">
        <f t="shared" si="3"/>
        <v>139.60000000000002</v>
      </c>
      <c r="L27" s="34">
        <f t="shared" si="4"/>
        <v>174.5</v>
      </c>
      <c r="M27" s="35">
        <f t="shared" si="5"/>
        <v>209.4</v>
      </c>
      <c r="N27" s="33">
        <f t="shared" si="6"/>
        <v>279.20000000000005</v>
      </c>
      <c r="O27" s="35">
        <f t="shared" si="7"/>
        <v>349</v>
      </c>
    </row>
    <row r="28" spans="3:15" ht="18" customHeight="1" x14ac:dyDescent="0.25">
      <c r="C28" s="532">
        <v>300</v>
      </c>
      <c r="D28" s="533"/>
      <c r="E28" s="533"/>
      <c r="F28" s="533"/>
      <c r="G28" s="32">
        <v>7.68</v>
      </c>
      <c r="H28" s="33">
        <f t="shared" si="0"/>
        <v>38.4</v>
      </c>
      <c r="I28" s="32">
        <f t="shared" si="1"/>
        <v>76.8</v>
      </c>
      <c r="J28" s="33">
        <f t="shared" si="2"/>
        <v>115.19999999999999</v>
      </c>
      <c r="K28" s="32">
        <f t="shared" si="3"/>
        <v>153.6</v>
      </c>
      <c r="L28" s="34">
        <f t="shared" si="4"/>
        <v>192</v>
      </c>
      <c r="M28" s="35">
        <f t="shared" si="5"/>
        <v>230.39999999999998</v>
      </c>
      <c r="N28" s="33">
        <f t="shared" si="6"/>
        <v>307.2</v>
      </c>
      <c r="O28" s="35">
        <f t="shared" si="7"/>
        <v>384</v>
      </c>
    </row>
    <row r="29" spans="3:15" ht="18" customHeight="1" x14ac:dyDescent="0.25">
      <c r="C29" s="530">
        <v>320</v>
      </c>
      <c r="D29" s="531"/>
      <c r="E29" s="531"/>
      <c r="F29" s="531"/>
      <c r="G29" s="28">
        <v>8.0500000000000007</v>
      </c>
      <c r="H29" s="29">
        <f t="shared" si="0"/>
        <v>40.25</v>
      </c>
      <c r="I29" s="28">
        <f t="shared" si="1"/>
        <v>80.5</v>
      </c>
      <c r="J29" s="29">
        <f t="shared" si="2"/>
        <v>120.75000000000001</v>
      </c>
      <c r="K29" s="28">
        <f t="shared" si="3"/>
        <v>161</v>
      </c>
      <c r="L29" s="30">
        <f t="shared" si="4"/>
        <v>201.25000000000003</v>
      </c>
      <c r="M29" s="31">
        <f t="shared" si="5"/>
        <v>241.50000000000003</v>
      </c>
      <c r="N29" s="29">
        <f t="shared" si="6"/>
        <v>322</v>
      </c>
      <c r="O29" s="31">
        <f t="shared" si="7"/>
        <v>402.50000000000006</v>
      </c>
    </row>
    <row r="30" spans="3:15" ht="18" customHeight="1" x14ac:dyDescent="0.25">
      <c r="C30" s="532">
        <v>340</v>
      </c>
      <c r="D30" s="533"/>
      <c r="E30" s="533"/>
      <c r="F30" s="533"/>
      <c r="G30" s="32">
        <v>9.42</v>
      </c>
      <c r="H30" s="33">
        <f t="shared" si="0"/>
        <v>47.1</v>
      </c>
      <c r="I30" s="32">
        <f t="shared" si="1"/>
        <v>94.2</v>
      </c>
      <c r="J30" s="33">
        <f t="shared" si="2"/>
        <v>141.30000000000001</v>
      </c>
      <c r="K30" s="32">
        <f t="shared" si="3"/>
        <v>188.4</v>
      </c>
      <c r="L30" s="34">
        <f t="shared" si="4"/>
        <v>235.5</v>
      </c>
      <c r="M30" s="35">
        <f t="shared" si="5"/>
        <v>282.60000000000002</v>
      </c>
      <c r="N30" s="33">
        <f t="shared" si="6"/>
        <v>376.8</v>
      </c>
      <c r="O30" s="35">
        <f t="shared" si="7"/>
        <v>471</v>
      </c>
    </row>
    <row r="31" spans="3:15" ht="18" customHeight="1" x14ac:dyDescent="0.25">
      <c r="C31" s="532">
        <v>360</v>
      </c>
      <c r="D31" s="533"/>
      <c r="E31" s="533"/>
      <c r="F31" s="533"/>
      <c r="G31" s="32">
        <v>10.78</v>
      </c>
      <c r="H31" s="33">
        <f t="shared" si="0"/>
        <v>53.9</v>
      </c>
      <c r="I31" s="35">
        <f t="shared" si="1"/>
        <v>107.8</v>
      </c>
      <c r="J31" s="33">
        <f t="shared" si="2"/>
        <v>161.69999999999999</v>
      </c>
      <c r="K31" s="32">
        <f t="shared" si="3"/>
        <v>215.6</v>
      </c>
      <c r="L31" s="34">
        <f t="shared" si="4"/>
        <v>269.5</v>
      </c>
      <c r="M31" s="35">
        <f t="shared" si="5"/>
        <v>323.39999999999998</v>
      </c>
      <c r="N31" s="33">
        <f t="shared" si="6"/>
        <v>431.2</v>
      </c>
      <c r="O31" s="35">
        <f t="shared" si="7"/>
        <v>539</v>
      </c>
    </row>
    <row r="32" spans="3:15" ht="18" customHeight="1" x14ac:dyDescent="0.25">
      <c r="C32" s="532">
        <v>380</v>
      </c>
      <c r="D32" s="533"/>
      <c r="E32" s="533"/>
      <c r="F32" s="533"/>
      <c r="G32" s="35">
        <v>10.85</v>
      </c>
      <c r="H32" s="34">
        <f t="shared" si="0"/>
        <v>54.25</v>
      </c>
      <c r="I32" s="35">
        <f t="shared" si="1"/>
        <v>108.5</v>
      </c>
      <c r="J32" s="34">
        <f t="shared" si="2"/>
        <v>162.75</v>
      </c>
      <c r="K32" s="35">
        <f t="shared" si="3"/>
        <v>217</v>
      </c>
      <c r="L32" s="34">
        <f t="shared" si="4"/>
        <v>271.25</v>
      </c>
      <c r="M32" s="35">
        <f t="shared" si="5"/>
        <v>325.5</v>
      </c>
      <c r="N32" s="34">
        <f t="shared" si="6"/>
        <v>434</v>
      </c>
      <c r="O32" s="35">
        <f t="shared" si="7"/>
        <v>542.5</v>
      </c>
    </row>
    <row r="33" spans="3:15" ht="18" customHeight="1" x14ac:dyDescent="0.25">
      <c r="C33" s="528">
        <v>400</v>
      </c>
      <c r="D33" s="529"/>
      <c r="E33" s="529"/>
      <c r="F33" s="529"/>
      <c r="G33" s="36">
        <v>11.9</v>
      </c>
      <c r="H33" s="37">
        <f t="shared" si="0"/>
        <v>59.5</v>
      </c>
      <c r="I33" s="36">
        <f t="shared" si="1"/>
        <v>119</v>
      </c>
      <c r="J33" s="37">
        <f t="shared" si="2"/>
        <v>178.5</v>
      </c>
      <c r="K33" s="36">
        <f t="shared" si="3"/>
        <v>238</v>
      </c>
      <c r="L33" s="38">
        <f t="shared" si="4"/>
        <v>297.5</v>
      </c>
      <c r="M33" s="39">
        <f t="shared" si="5"/>
        <v>357</v>
      </c>
      <c r="N33" s="37">
        <f t="shared" si="6"/>
        <v>476</v>
      </c>
      <c r="O33" s="39">
        <f t="shared" si="7"/>
        <v>595</v>
      </c>
    </row>
    <row r="34" spans="3:15" ht="18" customHeight="1" x14ac:dyDescent="0.2"/>
    <row r="35" spans="3:15" ht="18" customHeight="1" x14ac:dyDescent="0.2">
      <c r="J35" s="42"/>
    </row>
    <row r="36" spans="3:15" ht="18" customHeight="1" x14ac:dyDescent="0.2"/>
    <row r="37" spans="3:15" ht="18" customHeight="1" x14ac:dyDescent="0.2"/>
    <row r="38" spans="3:15" ht="18" customHeight="1" x14ac:dyDescent="0.2"/>
    <row r="39" spans="3:15" ht="18" customHeight="1" x14ac:dyDescent="0.2"/>
    <row r="40" spans="3:15" ht="18" customHeight="1" x14ac:dyDescent="0.2"/>
    <row r="41" spans="3:15" ht="18" customHeight="1" x14ac:dyDescent="0.2"/>
    <row r="42" spans="3:15" ht="18" customHeight="1" x14ac:dyDescent="0.2"/>
    <row r="43" spans="3:15" ht="18" customHeight="1" x14ac:dyDescent="0.2"/>
    <row r="44" spans="3:15" ht="16.149999999999999" customHeight="1" x14ac:dyDescent="0.2"/>
    <row r="45" spans="3:15" ht="16.149999999999999" customHeight="1" x14ac:dyDescent="0.2"/>
    <row r="46" spans="3:15" ht="16.149999999999999" customHeight="1" x14ac:dyDescent="0.2"/>
    <row r="47" spans="3:15" ht="16.149999999999999" customHeight="1" x14ac:dyDescent="0.2"/>
    <row r="48" spans="3:15" ht="16.149999999999999" customHeight="1" x14ac:dyDescent="0.2"/>
    <row r="49" ht="16.149999999999999" customHeight="1" x14ac:dyDescent="0.2"/>
    <row r="50" ht="16.149999999999999" customHeight="1" x14ac:dyDescent="0.2"/>
    <row r="51" ht="16.149999999999999" customHeight="1" x14ac:dyDescent="0.2"/>
    <row r="52" ht="16.149999999999999" customHeight="1" x14ac:dyDescent="0.2"/>
    <row r="53" ht="16.149999999999999" customHeight="1" x14ac:dyDescent="0.2"/>
    <row r="54" ht="16.149999999999999" customHeight="1" x14ac:dyDescent="0.2"/>
    <row r="55" ht="16.149999999999999" customHeight="1" x14ac:dyDescent="0.2"/>
    <row r="56" ht="16.149999999999999" customHeight="1" x14ac:dyDescent="0.2"/>
    <row r="57" ht="16.149999999999999" customHeight="1" x14ac:dyDescent="0.2"/>
    <row r="58" ht="16.149999999999999" customHeight="1" x14ac:dyDescent="0.2"/>
    <row r="59" ht="16.149999999999999" customHeight="1" x14ac:dyDescent="0.2"/>
    <row r="60" ht="16.149999999999999" customHeight="1" x14ac:dyDescent="0.2"/>
    <row r="61" ht="16.149999999999999" customHeight="1" x14ac:dyDescent="0.2"/>
    <row r="62" ht="16.149999999999999" customHeight="1" x14ac:dyDescent="0.2"/>
    <row r="63" ht="16.149999999999999" customHeight="1" x14ac:dyDescent="0.2"/>
    <row r="64" ht="16.149999999999999" customHeight="1" x14ac:dyDescent="0.2"/>
    <row r="65" ht="16.149999999999999" customHeight="1" x14ac:dyDescent="0.2"/>
    <row r="66" ht="16.149999999999999" customHeight="1" x14ac:dyDescent="0.2"/>
    <row r="67" ht="16.149999999999999" customHeight="1" x14ac:dyDescent="0.2"/>
    <row r="68" ht="16.149999999999999" customHeight="1" x14ac:dyDescent="0.2"/>
  </sheetData>
  <mergeCells count="33">
    <mergeCell ref="G7:O7"/>
    <mergeCell ref="C7:F7"/>
    <mergeCell ref="C8:F8"/>
    <mergeCell ref="C5:F5"/>
    <mergeCell ref="C6:F6"/>
    <mergeCell ref="G5:O5"/>
    <mergeCell ref="C19:F19"/>
    <mergeCell ref="C20:F20"/>
    <mergeCell ref="C9:F9"/>
    <mergeCell ref="C10:F10"/>
    <mergeCell ref="C11:F11"/>
    <mergeCell ref="C12:F12"/>
    <mergeCell ref="C13:F13"/>
    <mergeCell ref="C14:F14"/>
    <mergeCell ref="C21:F21"/>
    <mergeCell ref="C22:F22"/>
    <mergeCell ref="C23:F23"/>
    <mergeCell ref="C24:F24"/>
    <mergeCell ref="C3:O3"/>
    <mergeCell ref="C4:O4"/>
    <mergeCell ref="C15:F15"/>
    <mergeCell ref="C16:F16"/>
    <mergeCell ref="C17:F17"/>
    <mergeCell ref="C18:F18"/>
    <mergeCell ref="C33:F33"/>
    <mergeCell ref="C29:F29"/>
    <mergeCell ref="C30:F30"/>
    <mergeCell ref="C31:F31"/>
    <mergeCell ref="C32:F32"/>
    <mergeCell ref="C25:F25"/>
    <mergeCell ref="C26:F26"/>
    <mergeCell ref="C27:F27"/>
    <mergeCell ref="C28:F28"/>
  </mergeCells>
  <pageMargins left="0" right="0" top="0.98425196850393704" bottom="0.98425196850393704" header="0.51181102362204722" footer="0.51181102362204722"/>
  <pageSetup paperSize="9" orientation="portrait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Tabelle1</vt:lpstr>
      <vt:lpstr>Tabelle 2</vt:lpstr>
      <vt:lpstr>Tabelle 3</vt:lpstr>
      <vt:lpstr>Tabelle 4</vt:lpstr>
      <vt:lpstr>Tabelle 5</vt:lpstr>
      <vt:lpstr>Tabelle 6</vt:lpstr>
      <vt:lpstr>Tabelle 7</vt:lpstr>
      <vt:lpstr>Tabelle 8</vt:lpstr>
      <vt:lpstr>Tabelle 9</vt:lpstr>
      <vt:lpstr>Tabelle 10</vt:lpstr>
      <vt:lpstr>Tabelle11</vt:lpstr>
      <vt:lpstr>'Tabelle 10'!Druckbereich</vt:lpstr>
      <vt:lpstr>'Tabelle 2'!Druckbereich</vt:lpstr>
      <vt:lpstr>'Tabelle 3'!Druckbereich</vt:lpstr>
      <vt:lpstr>'Tabelle 4'!Druckbereich</vt:lpstr>
      <vt:lpstr>'Tabelle 5'!Druckbereich</vt:lpstr>
      <vt:lpstr>'Tabelle 6'!Druckbereich</vt:lpstr>
      <vt:lpstr>'Tabelle 7'!Druckbereich</vt:lpstr>
      <vt:lpstr>'Tabelle 8'!Druckbereich</vt:lpstr>
      <vt:lpstr>'Tabelle 9'!Druckbereich</vt:lpstr>
      <vt:lpstr>Tabelle1!Druckbereich</vt:lpstr>
      <vt:lpstr>Tabelle11!Druckbereich</vt:lpstr>
    </vt:vector>
  </TitlesOfParts>
  <Company>Wikinger GesmbH.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Schludermann Arnold</dc:creator>
  <cp:lastModifiedBy>Patrick</cp:lastModifiedBy>
  <cp:lastPrinted>2006-12-27T13:34:51Z</cp:lastPrinted>
  <dcterms:created xsi:type="dcterms:W3CDTF">2000-06-26T17:12:51Z</dcterms:created>
  <dcterms:modified xsi:type="dcterms:W3CDTF">2020-03-09T14:37:40Z</dcterms:modified>
</cp:coreProperties>
</file>